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202300"/>
  <mc:AlternateContent xmlns:mc="http://schemas.openxmlformats.org/markup-compatibility/2006">
    <mc:Choice Requires="x15">
      <x15ac:absPath xmlns:x15ac="http://schemas.microsoft.com/office/spreadsheetml/2010/11/ac" url="/Users/priyasreedharan/Downloads/"/>
    </mc:Choice>
  </mc:AlternateContent>
  <xr:revisionPtr revIDLastSave="0" documentId="13_ncr:1_{75EA0833-9A0F-AB4D-8CDC-4B4E27A8E6B0}" xr6:coauthVersionLast="47" xr6:coauthVersionMax="47" xr10:uidLastSave="{00000000-0000-0000-0000-000000000000}"/>
  <bookViews>
    <workbookView xWindow="30240" yWindow="500" windowWidth="29040" windowHeight="15720" xr2:uid="{0AEC82C0-8A76-42D3-80A9-0ED3945E5E0E}"/>
  </bookViews>
  <sheets>
    <sheet name="Table of Contents" sheetId="11" r:id="rId1"/>
    <sheet name="Peak Demand" sheetId="3" r:id="rId2"/>
    <sheet name="Capacity by Region" sheetId="5" r:id="rId3"/>
    <sheet name="Transfer Capability" sheetId="7" r:id="rId4"/>
    <sheet name="Total Import Limits" sheetId="8" r:id="rId5"/>
    <sheet name="Proxy Gen Statistics" sheetId="9" r:id="rId6"/>
  </sheets>
  <definedNames>
    <definedName name="_xlnm._FilterDatabase" localSheetId="3" hidden="1">'Transfer Capability'!$B$3:$E$71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5" l="1"/>
  <c r="M20" i="5"/>
  <c r="M19" i="5"/>
  <c r="M18" i="5"/>
  <c r="M17" i="5"/>
  <c r="M16" i="5"/>
  <c r="M15" i="5"/>
  <c r="M14" i="5"/>
  <c r="M13" i="5"/>
  <c r="M12" i="5"/>
  <c r="M11" i="5"/>
  <c r="M10" i="5"/>
  <c r="M9" i="5"/>
  <c r="M8" i="5"/>
  <c r="M7" i="5"/>
  <c r="M6" i="5"/>
  <c r="M5" i="5"/>
  <c r="M4" i="5"/>
  <c r="L22" i="5"/>
  <c r="J22" i="5"/>
  <c r="I22" i="5"/>
  <c r="K22" i="5"/>
  <c r="H22" i="5"/>
  <c r="G22" i="5"/>
  <c r="F22" i="5"/>
  <c r="E22" i="5"/>
  <c r="D22" i="5"/>
  <c r="C22" i="5"/>
  <c r="P17" i="3"/>
  <c r="P16" i="3"/>
  <c r="P9" i="3"/>
  <c r="P8" i="3"/>
  <c r="P7" i="3"/>
  <c r="P6" i="3"/>
  <c r="P5" i="3"/>
  <c r="P4" i="3"/>
  <c r="P23" i="3"/>
  <c r="P22" i="3"/>
  <c r="P25" i="3"/>
  <c r="P24" i="3"/>
  <c r="P27" i="3"/>
  <c r="P26" i="3"/>
  <c r="P21" i="3"/>
  <c r="P20" i="3"/>
  <c r="P31" i="3"/>
  <c r="P30" i="3"/>
  <c r="P33" i="3"/>
  <c r="P32" i="3"/>
  <c r="P35" i="3"/>
  <c r="P34" i="3"/>
  <c r="P29" i="3"/>
  <c r="P28" i="3"/>
  <c r="P37" i="3"/>
  <c r="P36" i="3"/>
  <c r="P13" i="3"/>
  <c r="P12" i="3"/>
  <c r="P19" i="3"/>
  <c r="P18" i="3"/>
  <c r="P15" i="3"/>
  <c r="P14" i="3"/>
  <c r="P11" i="3"/>
  <c r="P10" i="3"/>
  <c r="P39" i="3"/>
  <c r="P38" i="3"/>
  <c r="C7" i="8"/>
  <c r="C8" i="8"/>
  <c r="C9" i="8"/>
  <c r="C6" i="8"/>
  <c r="C17" i="8"/>
  <c r="C16" i="8"/>
  <c r="C15" i="8"/>
  <c r="C14" i="8"/>
  <c r="C10" i="8"/>
  <c r="C13" i="8"/>
  <c r="C12" i="8"/>
  <c r="C11" i="8"/>
  <c r="C4" i="8"/>
  <c r="C5" i="8"/>
  <c r="C18" i="8"/>
  <c r="M22" i="5" l="1"/>
</calcChain>
</file>

<file path=xl/sharedStrings.xml><?xml version="1.0" encoding="utf-8"?>
<sst xmlns="http://schemas.openxmlformats.org/spreadsheetml/2006/main" count="329" uniqueCount="108">
  <si>
    <t>Season</t>
  </si>
  <si>
    <t>ISONE</t>
  </si>
  <si>
    <t>Winter</t>
  </si>
  <si>
    <t>Summer</t>
  </si>
  <si>
    <t>MISO</t>
  </si>
  <si>
    <t>MISO-C</t>
  </si>
  <si>
    <t>MISO-S</t>
  </si>
  <si>
    <t>MISO-W</t>
  </si>
  <si>
    <t>NYISO</t>
  </si>
  <si>
    <t>PJM</t>
  </si>
  <si>
    <t>PJM-E</t>
  </si>
  <si>
    <t>PJM-S</t>
  </si>
  <si>
    <t>PJM-W</t>
  </si>
  <si>
    <t>SERC-C</t>
  </si>
  <si>
    <t>SERC-E</t>
  </si>
  <si>
    <t>SERC-FL</t>
  </si>
  <si>
    <t>SERC-SE</t>
  </si>
  <si>
    <t>SPP</t>
  </si>
  <si>
    <t>SPP-N</t>
  </si>
  <si>
    <t>SPP-S</t>
  </si>
  <si>
    <t>Region</t>
  </si>
  <si>
    <t>Nuclear</t>
  </si>
  <si>
    <t>Coal</t>
  </si>
  <si>
    <t>Gas</t>
  </si>
  <si>
    <t>Oil</t>
  </si>
  <si>
    <t>Other</t>
  </si>
  <si>
    <t>Hydro</t>
  </si>
  <si>
    <t>Pumped Storage</t>
  </si>
  <si>
    <t>Wind</t>
  </si>
  <si>
    <t>Solar</t>
  </si>
  <si>
    <t>Battery Storage</t>
  </si>
  <si>
    <t>MISO-E</t>
  </si>
  <si>
    <t>2024 Resource Adequacy Report</t>
  </si>
  <si>
    <t>Medium and Long Term Load Forecast</t>
  </si>
  <si>
    <t>2024 CELT Report</t>
  </si>
  <si>
    <t>2024 Gold Book</t>
  </si>
  <si>
    <t xml:space="preserve">2025 Long-Term Load Forecast </t>
  </si>
  <si>
    <t>NERC 2024 LTRA</t>
  </si>
  <si>
    <t>HQ</t>
  </si>
  <si>
    <t>IESO</t>
  </si>
  <si>
    <t>MARITIMES</t>
  </si>
  <si>
    <t>SASK POWER</t>
  </si>
  <si>
    <t>MB HYDRO</t>
  </si>
  <si>
    <t>Proxy Generator</t>
  </si>
  <si>
    <t>Median Daily Summer Budget (MWh)</t>
  </si>
  <si>
    <t>Median Daily Winter Budget (MWh)</t>
  </si>
  <si>
    <t xml:space="preserve">Western Interconnect to SPP-N </t>
  </si>
  <si>
    <t xml:space="preserve">Western Interconnect to SPP-S </t>
  </si>
  <si>
    <t>Summer Capacity (MW)</t>
  </si>
  <si>
    <t>Winter Capacity (MW)</t>
  </si>
  <si>
    <t>Notes</t>
  </si>
  <si>
    <t>Data Sources</t>
  </si>
  <si>
    <t>1. Non-coincident import capability is used for reporting only and is not considered by the GridPath model. It is the sum of each the individual summer transfer capabilities into each region. 
Data Source: NERC Interregional Transfer Capability Study</t>
  </si>
  <si>
    <t>2. Total simultaneous import capability reflects the coincident import capability into a region for the season with the highest loss of load risk. 
Data Source: NERC Interregional Transfer Capability Study</t>
  </si>
  <si>
    <t xml:space="preserve">3. RA import limit sets the a non-technical limt on total imports into a region (or aggregated ISO) based on assumptions of market assistance. 
Data Source: see below. </t>
  </si>
  <si>
    <t>Data Sources for RA Imports</t>
  </si>
  <si>
    <r>
      <t xml:space="preserve">a. SPP, </t>
    </r>
    <r>
      <rPr>
        <i/>
        <sz val="10"/>
        <color theme="1"/>
        <rFont val="Aptos Narrow"/>
        <family val="2"/>
        <scheme val="minor"/>
      </rPr>
      <t xml:space="preserve">LOLE Study Scope report, </t>
    </r>
    <r>
      <rPr>
        <sz val="10"/>
        <color theme="1"/>
        <rFont val="Aptos Narrow"/>
        <family val="2"/>
        <scheme val="minor"/>
      </rPr>
      <t xml:space="preserve">2025.
b. MISO, </t>
    </r>
    <r>
      <rPr>
        <i/>
        <sz val="10"/>
        <color theme="1"/>
        <rFont val="Aptos Narrow"/>
        <family val="2"/>
        <scheme val="minor"/>
      </rPr>
      <t>MISO Planning Year 2024-2025 Loss of Load Expectation Study Report</t>
    </r>
    <r>
      <rPr>
        <sz val="10"/>
        <color theme="1"/>
        <rFont val="Aptos Narrow"/>
        <family val="2"/>
        <scheme val="minor"/>
      </rPr>
      <t xml:space="preserve">. [midpoint of non-firm RA range]
c. SERC-C, </t>
    </r>
    <r>
      <rPr>
        <i/>
        <sz val="10"/>
        <color theme="1"/>
        <rFont val="Aptos Narrow"/>
        <family val="2"/>
        <scheme val="minor"/>
      </rPr>
      <t>TVA 2025 Integrated Resource Plan, Resource Adequacy Study.</t>
    </r>
    <r>
      <rPr>
        <sz val="10"/>
        <color theme="1"/>
        <rFont val="Aptos Narrow"/>
        <family val="2"/>
        <scheme val="minor"/>
      </rPr>
      <t xml:space="preserve">
d. SERC-SE, Southern Company 2024 Reserve Margin Study.
e. SERC-FL, </t>
    </r>
    <r>
      <rPr>
        <i/>
        <sz val="10"/>
        <color theme="1"/>
        <rFont val="Aptos Narrow"/>
        <family val="2"/>
        <scheme val="minor"/>
      </rPr>
      <t xml:space="preserve">2024 NERC LTRA. </t>
    </r>
    <r>
      <rPr>
        <sz val="10"/>
        <color theme="1"/>
        <rFont val="Aptos Narrow"/>
        <family val="2"/>
        <scheme val="minor"/>
      </rPr>
      <t xml:space="preserve">[firm transfers]
f. SERC-E, 2024 NERC LTRA. [firm transfers]
g. PJM, </t>
    </r>
    <r>
      <rPr>
        <i/>
        <sz val="10"/>
        <color theme="1"/>
        <rFont val="Aptos Narrow"/>
        <family val="2"/>
        <scheme val="minor"/>
      </rPr>
      <t xml:space="preserve">PJM 2023 Capacity Benefits of Ties Study.
</t>
    </r>
    <r>
      <rPr>
        <sz val="10"/>
        <color theme="1"/>
        <rFont val="Aptos Narrow"/>
        <family val="2"/>
        <scheme val="minor"/>
      </rPr>
      <t xml:space="preserve">h. NYISO, NYISO 2024 Reliability Needs Study.
i. ISONE, </t>
    </r>
    <r>
      <rPr>
        <i/>
        <sz val="10"/>
        <color theme="1"/>
        <rFont val="Aptos Narrow"/>
        <family val="2"/>
        <scheme val="minor"/>
      </rPr>
      <t>ISO New England Tie Benefits Methodology Evaluation.</t>
    </r>
  </si>
  <si>
    <t>Region From</t>
  </si>
  <si>
    <t>Region To</t>
  </si>
  <si>
    <t>Summer Max Interface Rating (MW)</t>
  </si>
  <si>
    <t>Winter Max Interface Rating (MW)</t>
  </si>
  <si>
    <r>
      <t>Non-Coincident Import Capability</t>
    </r>
    <r>
      <rPr>
        <b/>
        <vertAlign val="superscript"/>
        <sz val="11"/>
        <color theme="1"/>
        <rFont val="Aptos Narrow"/>
        <family val="2"/>
        <scheme val="minor"/>
      </rPr>
      <t>1</t>
    </r>
  </si>
  <si>
    <r>
      <t>Simultaneous Import Capability</t>
    </r>
    <r>
      <rPr>
        <b/>
        <vertAlign val="superscript"/>
        <sz val="11"/>
        <color theme="1"/>
        <rFont val="Aptos Narrow"/>
        <family val="2"/>
        <scheme val="minor"/>
      </rPr>
      <t>2</t>
    </r>
  </si>
  <si>
    <r>
      <t>RA Import Limit</t>
    </r>
    <r>
      <rPr>
        <b/>
        <vertAlign val="superscript"/>
        <sz val="11"/>
        <color theme="1"/>
        <rFont val="Aptos Narrow"/>
        <family val="2"/>
        <scheme val="minor"/>
      </rPr>
      <t>3</t>
    </r>
  </si>
  <si>
    <t>Median</t>
  </si>
  <si>
    <t>EI Total</t>
  </si>
  <si>
    <t>Region Total</t>
  </si>
  <si>
    <t>Interface Representation</t>
  </si>
  <si>
    <t>Hydro Quebec to NYISO, ISONE</t>
  </si>
  <si>
    <t>IESO (Ontario) to MISO-W, MISO-E, NYISO</t>
  </si>
  <si>
    <t>Maritimes to ISONE</t>
  </si>
  <si>
    <t>SaskPower (Saskatchewan) to SPP-N</t>
  </si>
  <si>
    <t>MB Hydro (Manitoba) to MISO-W</t>
  </si>
  <si>
    <t>Median Daily Capacity Factor</t>
  </si>
  <si>
    <t>2. Median Daily Budgets (MWh) sampled from historical observed flows in EIA Form 930</t>
  </si>
  <si>
    <t>Data Source</t>
  </si>
  <si>
    <t>1. EIA Form 860, adjusted for projects under construction and announced retirements</t>
  </si>
  <si>
    <t>WY 2007</t>
  </si>
  <si>
    <t>WY 2008</t>
  </si>
  <si>
    <t>WY 2009</t>
  </si>
  <si>
    <t>WY 2010</t>
  </si>
  <si>
    <t>WY 2011</t>
  </si>
  <si>
    <t>WY 2012</t>
  </si>
  <si>
    <t>WY 2013</t>
  </si>
  <si>
    <t>WY 2019</t>
  </si>
  <si>
    <t>WY 2020</t>
  </si>
  <si>
    <t>WY 2021</t>
  </si>
  <si>
    <t>WY 2022</t>
  </si>
  <si>
    <t>WY 2023</t>
  </si>
  <si>
    <t>1. Winter and Summer Capacity (MW) represent the 99th percentile of net exports out of each region</t>
  </si>
  <si>
    <t>Table 1: Seasonal Peak Demand by Region (Coincident) and Subregion (Non-coincident) (2028), by Weather Year</t>
  </si>
  <si>
    <t>Table 2: Installed Capacity by Region, by Type (2028)</t>
  </si>
  <si>
    <t>Table 3: Region-to-Region Seasonal Transfer Capability (MW)</t>
  </si>
  <si>
    <t>Table 4: Total Import Capabilities (MW)</t>
  </si>
  <si>
    <t>Table 5: Proxy Import Generators from Western Interconnection and Canada</t>
  </si>
  <si>
    <t>Table of Contents</t>
  </si>
  <si>
    <t>GridPath EI Resource Adequacy Study</t>
  </si>
  <si>
    <t>Table 2: Installed Capacity by Region, by Type</t>
  </si>
  <si>
    <t>Table 3: Region-to-Region Seasonal Transfer Capability</t>
  </si>
  <si>
    <t>Table 4: Total Import Capabilities</t>
  </si>
  <si>
    <t>3. Interfaces into regions are further limited by the region-to-region transfer capability and the total import capability</t>
  </si>
  <si>
    <t>Table 1: Seasonal Peak Demand by Region, by Weather Year</t>
  </si>
  <si>
    <t>Last Update: 6/26/2025</t>
  </si>
  <si>
    <t>gridlab.org/GridPath_EI</t>
  </si>
  <si>
    <t>Visit the project website for more information:</t>
  </si>
  <si>
    <t>Hourly data, generator characteristics, and additional data is availble on the project GitHub repository:</t>
  </si>
  <si>
    <t>Summary Appendix Tables</t>
  </si>
  <si>
    <t>https://github.com/Telos-Energy/GridPath_EI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</si>
</sst>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sz val="10"/>
      <color theme="1"/>
      <name val="Aptos Narrow"/>
      <family val="2"/>
      <scheme val="minor"/>
    </font>
    <font>
      <b/>
      <u/>
      <sz val="11"/>
      <color theme="1"/>
      <name val="Aptos Narrow"/>
      <family val="2"/>
      <scheme val="minor"/>
    </font>
    <font>
      <i/>
      <sz val="10"/>
      <color theme="1"/>
      <name val="Aptos Narrow"/>
      <family val="2"/>
      <scheme val="minor"/>
    </font>
    <font>
      <b/>
      <vertAlign val="superscript"/>
      <sz val="11"/>
      <color theme="1"/>
      <name val="Aptos Narrow"/>
      <family val="2"/>
      <scheme val="minor"/>
    </font>
    <font>
      <u/>
      <sz val="10"/>
      <color theme="10"/>
      <name val="Aptos Narrow"/>
      <family val="2"/>
      <scheme val="minor"/>
    </font>
    <font>
      <b/>
      <i/>
      <u/>
      <sz val="11"/>
      <color rgb="FF23445B"/>
      <name val="Aptos Narrow"/>
      <family val="2"/>
      <scheme val="minor"/>
    </font>
    <font>
      <b/>
      <i/>
      <sz val="11"/>
      <color rgb="FF23445B"/>
      <name val="Aptos Narrow"/>
      <family val="2"/>
      <scheme val="minor"/>
    </font>
    <font>
      <b/>
      <sz val="14"/>
      <color rgb="FF23445B"/>
      <name val="Aptos Narrow"/>
      <family val="2"/>
      <scheme val="minor"/>
    </font>
    <font>
      <b/>
      <sz val="14"/>
      <color rgb="FF8BB9B8"/>
      <name val="Aptos Narrow"/>
      <family val="2"/>
      <scheme val="minor"/>
    </font>
  </fonts>
  <fills count="4">
    <fill>
      <patternFill patternType="none"/>
    </fill>
    <fill>
      <patternFill patternType="gray125"/>
    </fill>
    <fill>
      <patternFill patternType="solid">
        <fgColor rgb="FF8BB9B8"/>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61">
    <xf numFmtId="0" fontId="0" fillId="0" borderId="0" xfId="0"/>
    <xf numFmtId="0" fontId="0" fillId="0" borderId="2" xfId="0" applyBorder="1"/>
    <xf numFmtId="164" fontId="0" fillId="0" borderId="2" xfId="1" applyNumberFormat="1" applyFont="1" applyBorder="1"/>
    <xf numFmtId="164" fontId="0" fillId="0" borderId="3" xfId="1" applyNumberFormat="1" applyFont="1" applyBorder="1"/>
    <xf numFmtId="0" fontId="0" fillId="0" borderId="4" xfId="0" applyBorder="1"/>
    <xf numFmtId="164" fontId="0" fillId="0" borderId="4" xfId="1" applyNumberFormat="1" applyFont="1" applyBorder="1"/>
    <xf numFmtId="164" fontId="0" fillId="0" borderId="5" xfId="1" applyNumberFormat="1" applyFont="1" applyBorder="1"/>
    <xf numFmtId="164" fontId="0" fillId="0" borderId="0" xfId="1" applyNumberFormat="1" applyFont="1" applyBorder="1"/>
    <xf numFmtId="164" fontId="0" fillId="0" borderId="6" xfId="1" applyNumberFormat="1" applyFont="1" applyBorder="1"/>
    <xf numFmtId="0" fontId="0" fillId="0" borderId="1" xfId="0" applyBorder="1"/>
    <xf numFmtId="0" fontId="2" fillId="0" borderId="0" xfId="3"/>
    <xf numFmtId="164" fontId="0" fillId="0" borderId="1" xfId="1" applyNumberFormat="1" applyFont="1" applyBorder="1"/>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3" fillId="0" borderId="0" xfId="0" applyFont="1" applyAlignment="1">
      <alignment horizontal="center"/>
    </xf>
    <xf numFmtId="0" fontId="0" fillId="0" borderId="0" xfId="0" applyAlignment="1">
      <alignment horizontal="center" vertical="center"/>
    </xf>
    <xf numFmtId="3" fontId="5" fillId="0" borderId="1" xfId="0" applyNumberFormat="1" applyFont="1" applyBorder="1" applyAlignment="1">
      <alignment horizontal="center" vertical="center"/>
    </xf>
    <xf numFmtId="0" fontId="4" fillId="0" borderId="0" xfId="0" applyFont="1"/>
    <xf numFmtId="0" fontId="7" fillId="0" borderId="0" xfId="0" applyFont="1"/>
    <xf numFmtId="3" fontId="0" fillId="0" borderId="1" xfId="0" applyNumberFormat="1" applyBorder="1" applyAlignment="1">
      <alignment horizontal="center" vertical="center"/>
    </xf>
    <xf numFmtId="37" fontId="0" fillId="0" borderId="1" xfId="1" applyNumberFormat="1" applyFont="1" applyFill="1" applyBorder="1" applyAlignment="1">
      <alignment horizontal="center" vertical="center"/>
    </xf>
    <xf numFmtId="0" fontId="6" fillId="0" borderId="0" xfId="0" applyFont="1"/>
    <xf numFmtId="0" fontId="4" fillId="2" borderId="1" xfId="0" applyFont="1" applyFill="1" applyBorder="1" applyAlignment="1">
      <alignment vertical="center" wrapText="1"/>
    </xf>
    <xf numFmtId="0" fontId="4" fillId="2" borderId="1" xfId="0" applyFont="1" applyFill="1" applyBorder="1"/>
    <xf numFmtId="0" fontId="4" fillId="2" borderId="1" xfId="0" applyFont="1" applyFill="1" applyBorder="1" applyAlignment="1">
      <alignment horizontal="center" vertical="center" wrapText="1"/>
    </xf>
    <xf numFmtId="0" fontId="0" fillId="3" borderId="0" xfId="0" applyFill="1" applyAlignment="1">
      <alignment horizontal="left"/>
    </xf>
    <xf numFmtId="164" fontId="0" fillId="0" borderId="0" xfId="0" applyNumberFormat="1"/>
    <xf numFmtId="0" fontId="4" fillId="2" borderId="1" xfId="0" applyFont="1" applyFill="1" applyBorder="1" applyAlignment="1">
      <alignment horizontal="left"/>
    </xf>
    <xf numFmtId="164" fontId="0" fillId="0" borderId="6" xfId="1" applyNumberFormat="1" applyFont="1" applyBorder="1" applyAlignment="1">
      <alignment horizontal="center"/>
    </xf>
    <xf numFmtId="164" fontId="0" fillId="0" borderId="3" xfId="1" applyNumberFormat="1" applyFont="1" applyBorder="1" applyAlignment="1">
      <alignment horizontal="center"/>
    </xf>
    <xf numFmtId="164" fontId="0" fillId="0" borderId="5" xfId="1" applyNumberFormat="1" applyFont="1" applyBorder="1" applyAlignment="1">
      <alignment horizontal="center"/>
    </xf>
    <xf numFmtId="0" fontId="7" fillId="3" borderId="0" xfId="0" applyFont="1" applyFill="1" applyAlignment="1">
      <alignment horizontal="left"/>
    </xf>
    <xf numFmtId="1" fontId="0" fillId="0" borderId="0" xfId="0" applyNumberFormat="1"/>
    <xf numFmtId="3" fontId="0" fillId="0" borderId="1" xfId="0" applyNumberFormat="1" applyBorder="1"/>
    <xf numFmtId="0" fontId="0" fillId="0" borderId="1" xfId="0" applyBorder="1" applyAlignment="1">
      <alignment horizontal="left" indent="1"/>
    </xf>
    <xf numFmtId="3" fontId="4" fillId="0" borderId="1" xfId="0" applyNumberFormat="1" applyFont="1" applyBorder="1"/>
    <xf numFmtId="0" fontId="4" fillId="2" borderId="1" xfId="0" applyFont="1" applyFill="1" applyBorder="1" applyAlignment="1">
      <alignment vertical="center"/>
    </xf>
    <xf numFmtId="0" fontId="4" fillId="2" borderId="9" xfId="0" applyFont="1" applyFill="1" applyBorder="1" applyAlignment="1">
      <alignment vertical="center" wrapText="1"/>
    </xf>
    <xf numFmtId="0" fontId="4" fillId="0" borderId="1" xfId="0" applyFont="1" applyBorder="1"/>
    <xf numFmtId="9" fontId="0" fillId="0" borderId="1" xfId="2" applyFont="1" applyFill="1" applyBorder="1" applyAlignment="1">
      <alignment horizontal="center"/>
    </xf>
    <xf numFmtId="1" fontId="0" fillId="0" borderId="1" xfId="0" applyNumberFormat="1" applyBorder="1" applyAlignment="1">
      <alignment horizontal="center"/>
    </xf>
    <xf numFmtId="37" fontId="0" fillId="0" borderId="1" xfId="1" applyNumberFormat="1" applyFont="1" applyFill="1" applyBorder="1" applyAlignment="1">
      <alignment horizontal="center"/>
    </xf>
    <xf numFmtId="0" fontId="10" fillId="0" borderId="0" xfId="3" applyFont="1"/>
    <xf numFmtId="0" fontId="4" fillId="2" borderId="1" xfId="0" applyFont="1" applyFill="1" applyBorder="1" applyAlignment="1">
      <alignment horizontal="right"/>
    </xf>
    <xf numFmtId="0" fontId="11" fillId="3" borderId="0" xfId="0" applyFont="1" applyFill="1" applyAlignment="1">
      <alignment horizontal="left"/>
    </xf>
    <xf numFmtId="0" fontId="12" fillId="0" borderId="0" xfId="0" applyFont="1"/>
    <xf numFmtId="0" fontId="11" fillId="0" borderId="0" xfId="0" applyFont="1"/>
    <xf numFmtId="0" fontId="13" fillId="0" borderId="0" xfId="0" applyFont="1"/>
    <xf numFmtId="0" fontId="14" fillId="0" borderId="0" xfId="0" applyFont="1"/>
    <xf numFmtId="164" fontId="0" fillId="0" borderId="0" xfId="1" applyNumberFormat="1" applyFont="1"/>
    <xf numFmtId="0" fontId="2" fillId="0" borderId="0" xfId="3" applyFill="1"/>
    <xf numFmtId="164" fontId="0" fillId="0" borderId="1" xfId="1" applyNumberFormat="1" applyFont="1" applyBorder="1" applyAlignment="1">
      <alignment horizontal="center"/>
    </xf>
    <xf numFmtId="0" fontId="0" fillId="0" borderId="0" xfId="0" applyAlignment="1">
      <alignment horizontal="left" wrapText="1"/>
    </xf>
    <xf numFmtId="0" fontId="0" fillId="3" borderId="1" xfId="0" applyFill="1" applyBorder="1" applyAlignment="1">
      <alignment horizontal="left" vertical="center"/>
    </xf>
    <xf numFmtId="0" fontId="0" fillId="3" borderId="1" xfId="0" applyFill="1" applyBorder="1" applyAlignment="1">
      <alignment horizontal="left" vertical="center" indent="1"/>
    </xf>
    <xf numFmtId="0" fontId="5" fillId="3" borderId="1" xfId="0" applyFont="1" applyFill="1" applyBorder="1" applyAlignment="1">
      <alignment horizontal="left" vertical="center" indent="1"/>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0" fontId="6" fillId="0" borderId="0" xfId="0" applyFont="1" applyAlignment="1">
      <alignment horizontal="left" vertical="top" wrapText="1"/>
    </xf>
    <xf numFmtId="3" fontId="5" fillId="0" borderId="1" xfId="0" applyNumberFormat="1" applyFont="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23445B"/>
      <color rgb="FF8BB9B8"/>
      <color rgb="FF001D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4</xdr:col>
      <xdr:colOff>352954</xdr:colOff>
      <xdr:row>21</xdr:row>
      <xdr:rowOff>128672</xdr:rowOff>
    </xdr:to>
    <xdr:pic>
      <xdr:nvPicPr>
        <xdr:cNvPr id="2" name="Picture 1">
          <a:extLst>
            <a:ext uri="{FF2B5EF4-FFF2-40B4-BE49-F238E27FC236}">
              <a16:creationId xmlns:a16="http://schemas.microsoft.com/office/drawing/2014/main" id="{72CDC8CB-524A-A44A-9C61-7BA2C4C3DC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66700" y="3143250"/>
          <a:ext cx="2181754" cy="509672"/>
        </a:xfrm>
        <a:prstGeom prst="rect">
          <a:avLst/>
        </a:prstGeom>
      </xdr:spPr>
    </xdr:pic>
    <xdr:clientData/>
  </xdr:twoCellAnchor>
  <xdr:twoCellAnchor editAs="oneCell">
    <xdr:from>
      <xdr:col>1</xdr:col>
      <xdr:colOff>0</xdr:colOff>
      <xdr:row>23</xdr:row>
      <xdr:rowOff>0</xdr:rowOff>
    </xdr:from>
    <xdr:to>
      <xdr:col>7</xdr:col>
      <xdr:colOff>47625</xdr:colOff>
      <xdr:row>25</xdr:row>
      <xdr:rowOff>38372</xdr:rowOff>
    </xdr:to>
    <xdr:pic>
      <xdr:nvPicPr>
        <xdr:cNvPr id="3" name="Picture 2">
          <a:extLst>
            <a:ext uri="{FF2B5EF4-FFF2-40B4-BE49-F238E27FC236}">
              <a16:creationId xmlns:a16="http://schemas.microsoft.com/office/drawing/2014/main" id="{F227B75E-ACEC-074A-264C-9116DBD2BEC3}"/>
            </a:ext>
          </a:extLst>
        </xdr:cNvPr>
        <xdr:cNvPicPr>
          <a:picLocks noChangeAspect="1"/>
        </xdr:cNvPicPr>
      </xdr:nvPicPr>
      <xdr:blipFill>
        <a:blip xmlns:r="http://schemas.openxmlformats.org/officeDocument/2006/relationships" r:embed="rId2"/>
        <a:stretch>
          <a:fillRect/>
        </a:stretch>
      </xdr:blipFill>
      <xdr:spPr>
        <a:xfrm>
          <a:off x="266700" y="3905250"/>
          <a:ext cx="3705225" cy="4193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ithub.com/Telos-Energy/GridPath_EI" TargetMode="External"/><Relationship Id="rId1" Type="http://schemas.openxmlformats.org/officeDocument/2006/relationships/hyperlink" Target="https://gridlab.org/GridPath_EI"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so-ne.com/system-planning/system-plans-studies/celt" TargetMode="External"/><Relationship Id="rId7" Type="http://schemas.openxmlformats.org/officeDocument/2006/relationships/hyperlink" Target="https://www.nerc.com/pa/RAPA/ra/Reliability%20Assessments%20DL/NERC_Long%20Term%20Reliability%20Assessment_2024.pdf" TargetMode="External"/><Relationship Id="rId2" Type="http://schemas.openxmlformats.org/officeDocument/2006/relationships/hyperlink" Target="https://www.nyiso.com/documents/20142/2226333/2024-Gold-Book-Public.pdf" TargetMode="External"/><Relationship Id="rId1" Type="http://schemas.openxmlformats.org/officeDocument/2006/relationships/hyperlink" Target="https://www.pjm.com/planning/resource-adequacy-planning/load-forecast-dev-process" TargetMode="External"/><Relationship Id="rId6" Type="http://schemas.openxmlformats.org/officeDocument/2006/relationships/hyperlink" Target="https://www.nerc.com/pa/RAPA/ra/Reliability%20Assessments%20DL/NERC_Long%20Term%20Reliability%20Assessment_2024.pdf" TargetMode="External"/><Relationship Id="rId5" Type="http://schemas.openxmlformats.org/officeDocument/2006/relationships/hyperlink" Target="https://www.spp.org/documents/71804/2024%20spp%20june%20resource%20adequacy%20report.pdf" TargetMode="External"/><Relationship Id="rId4" Type="http://schemas.openxmlformats.org/officeDocument/2006/relationships/hyperlink" Target="https://cdn.misoenergy.org/20241218%20Medium%20and%20Long%20Term%20Forecast%20Workshop%20Presentation6672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474BF-D9B2-4DD1-A115-C28870EC6045}">
  <sheetPr>
    <tabColor rgb="FF23445B"/>
  </sheetPr>
  <dimension ref="A1:I26"/>
  <sheetViews>
    <sheetView showGridLines="0" tabSelected="1" workbookViewId="0">
      <selection activeCell="B18" sqref="B18"/>
    </sheetView>
  </sheetViews>
  <sheetFormatPr baseColWidth="10" defaultColWidth="0" defaultRowHeight="15" zeroHeight="1" x14ac:dyDescent="0.2"/>
  <cols>
    <col min="1" max="1" width="4" customWidth="1"/>
    <col min="2" max="9" width="9.1640625" customWidth="1"/>
    <col min="10" max="16384" width="9.1640625" hidden="1"/>
  </cols>
  <sheetData>
    <row r="1" spans="2:8" x14ac:dyDescent="0.2"/>
    <row r="2" spans="2:8" ht="19" x14ac:dyDescent="0.25">
      <c r="B2" s="48" t="s">
        <v>96</v>
      </c>
    </row>
    <row r="3" spans="2:8" ht="19" x14ac:dyDescent="0.25">
      <c r="B3" s="49" t="s">
        <v>106</v>
      </c>
    </row>
    <row r="4" spans="2:8" x14ac:dyDescent="0.2"/>
    <row r="5" spans="2:8" x14ac:dyDescent="0.2">
      <c r="B5" s="18" t="s">
        <v>95</v>
      </c>
    </row>
    <row r="6" spans="2:8" x14ac:dyDescent="0.2">
      <c r="B6" s="10" t="s">
        <v>101</v>
      </c>
    </row>
    <row r="7" spans="2:8" x14ac:dyDescent="0.2">
      <c r="B7" s="10" t="s">
        <v>97</v>
      </c>
    </row>
    <row r="8" spans="2:8" x14ac:dyDescent="0.2">
      <c r="B8" s="10" t="s">
        <v>98</v>
      </c>
    </row>
    <row r="9" spans="2:8" x14ac:dyDescent="0.2">
      <c r="B9" s="10" t="s">
        <v>99</v>
      </c>
    </row>
    <row r="10" spans="2:8" x14ac:dyDescent="0.2">
      <c r="B10" s="10" t="s">
        <v>94</v>
      </c>
    </row>
    <row r="11" spans="2:8" x14ac:dyDescent="0.2"/>
    <row r="12" spans="2:8" x14ac:dyDescent="0.2">
      <c r="B12" t="s">
        <v>102</v>
      </c>
    </row>
    <row r="13" spans="2:8" x14ac:dyDescent="0.2">
      <c r="B13" t="s">
        <v>104</v>
      </c>
    </row>
    <row r="14" spans="2:8" x14ac:dyDescent="0.2">
      <c r="B14" s="51" t="s">
        <v>103</v>
      </c>
      <c r="G14" s="51"/>
    </row>
    <row r="15" spans="2:8" x14ac:dyDescent="0.2">
      <c r="B15" s="51"/>
      <c r="G15" s="51"/>
    </row>
    <row r="16" spans="2:8" ht="32.25" customHeight="1" x14ac:dyDescent="0.2">
      <c r="B16" s="53" t="s">
        <v>105</v>
      </c>
      <c r="C16" s="53"/>
      <c r="D16" s="53"/>
      <c r="E16" s="53"/>
      <c r="F16" s="53"/>
      <c r="G16" s="53"/>
      <c r="H16" s="53"/>
    </row>
    <row r="17" spans="2:2" x14ac:dyDescent="0.2">
      <c r="B17" s="10" t="s">
        <v>107</v>
      </c>
    </row>
    <row r="18" spans="2:2" x14ac:dyDescent="0.2"/>
    <row r="19" spans="2:2" x14ac:dyDescent="0.2"/>
    <row r="20" spans="2:2" x14ac:dyDescent="0.2"/>
    <row r="21" spans="2:2" x14ac:dyDescent="0.2"/>
    <row r="22" spans="2:2" x14ac:dyDescent="0.2"/>
    <row r="23" spans="2:2" x14ac:dyDescent="0.2"/>
    <row r="24" spans="2:2" x14ac:dyDescent="0.2"/>
    <row r="25" spans="2:2" x14ac:dyDescent="0.2"/>
    <row r="26" spans="2:2" x14ac:dyDescent="0.2"/>
  </sheetData>
  <mergeCells count="1">
    <mergeCell ref="B16:H16"/>
  </mergeCells>
  <hyperlinks>
    <hyperlink ref="B6" location="'Peak Load'!A1" display="Table 1: Seasonal Peak Demand by Region (Coincident) and Subregion (Non-coincident), by Weather Year" xr:uid="{2D82B2B1-5902-48F5-BBCB-8D7BEF407B4B}"/>
    <hyperlink ref="B7" location="'Capacity by Region'!A1" display="Table 2: Installed Capacity by Region, by Type" xr:uid="{62C9E44B-1AF7-4323-8E60-859EA40A956B}"/>
    <hyperlink ref="B8" location="'Transfer Capability'!A1" display="Table 3: Region-to-Region Seasonal Transfer Capability" xr:uid="{2B27B742-1B42-47D5-BEA8-305486F6B7D9}"/>
    <hyperlink ref="B9" location="'Total Import Limits'!A1" display="Table 4: Total Import Capabilities" xr:uid="{7F7C8713-A40F-4758-8F8D-24F32462C48E}"/>
    <hyperlink ref="B10" location="'Proxy Gen Statistics'!A1" display="Table 5: Proxy Import Generators from Western Interconnection and Canada" xr:uid="{968B28B5-6687-459C-9360-877D57AAAD9A}"/>
    <hyperlink ref="B14" r:id="rId1" xr:uid="{09950833-72B8-422B-9665-21EDC8470255}"/>
    <hyperlink ref="B17" r:id="rId2" xr:uid="{7CE86BEB-E6F8-40A6-9E5E-9ED12737AEDD}"/>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000EF-F741-4DE4-892E-0C079EB1B68D}">
  <dimension ref="A1:Q96"/>
  <sheetViews>
    <sheetView showGridLines="0" zoomScaleNormal="100" workbookViewId="0">
      <selection activeCell="F27" sqref="F27"/>
    </sheetView>
  </sheetViews>
  <sheetFormatPr baseColWidth="10" defaultColWidth="0" defaultRowHeight="15" zeroHeight="1" x14ac:dyDescent="0.2"/>
  <cols>
    <col min="1" max="1" width="2.5" customWidth="1"/>
    <col min="2" max="2" width="12.5" style="26" bestFit="1" customWidth="1"/>
    <col min="3" max="3" width="7.83203125" bestFit="1" customWidth="1"/>
    <col min="4" max="16" width="9.83203125" customWidth="1"/>
    <col min="17" max="17" width="2.5" customWidth="1"/>
    <col min="18" max="16384" width="9.1640625" hidden="1"/>
  </cols>
  <sheetData>
    <row r="1" spans="2:16" x14ac:dyDescent="0.2"/>
    <row r="2" spans="2:16" x14ac:dyDescent="0.2">
      <c r="B2" s="45" t="s">
        <v>90</v>
      </c>
    </row>
    <row r="3" spans="2:16" x14ac:dyDescent="0.2">
      <c r="B3" s="28" t="s">
        <v>20</v>
      </c>
      <c r="C3" s="24" t="s">
        <v>0</v>
      </c>
      <c r="D3" s="44" t="s">
        <v>77</v>
      </c>
      <c r="E3" s="44" t="s">
        <v>78</v>
      </c>
      <c r="F3" s="44" t="s">
        <v>79</v>
      </c>
      <c r="G3" s="44" t="s">
        <v>80</v>
      </c>
      <c r="H3" s="44" t="s">
        <v>81</v>
      </c>
      <c r="I3" s="44" t="s">
        <v>82</v>
      </c>
      <c r="J3" s="44" t="s">
        <v>83</v>
      </c>
      <c r="K3" s="44" t="s">
        <v>84</v>
      </c>
      <c r="L3" s="44" t="s">
        <v>85</v>
      </c>
      <c r="M3" s="44" t="s">
        <v>86</v>
      </c>
      <c r="N3" s="44" t="s">
        <v>87</v>
      </c>
      <c r="O3" s="44" t="s">
        <v>88</v>
      </c>
      <c r="P3" s="44" t="s">
        <v>64</v>
      </c>
    </row>
    <row r="4" spans="2:16" x14ac:dyDescent="0.2">
      <c r="B4" s="54" t="s">
        <v>17</v>
      </c>
      <c r="C4" s="1" t="s">
        <v>3</v>
      </c>
      <c r="D4" s="2">
        <v>61244.83</v>
      </c>
      <c r="E4" s="2">
        <v>61062.52</v>
      </c>
      <c r="F4" s="2">
        <v>61543.53</v>
      </c>
      <c r="G4" s="2">
        <v>61953.469999999899</v>
      </c>
      <c r="H4" s="2">
        <v>63548.94</v>
      </c>
      <c r="I4" s="2">
        <v>63186.38</v>
      </c>
      <c r="J4" s="2">
        <v>60319.89</v>
      </c>
      <c r="K4" s="2">
        <v>61753.061427100001</v>
      </c>
      <c r="L4" s="2">
        <v>59919.808562599901</v>
      </c>
      <c r="M4" s="2">
        <v>62104.88</v>
      </c>
      <c r="N4" s="2">
        <v>64354.046843900003</v>
      </c>
      <c r="O4" s="3">
        <v>67395.401427100005</v>
      </c>
      <c r="P4" s="30">
        <f t="shared" ref="P4:P38" si="0">MEDIAN(D4:O4)</f>
        <v>61853.265713549947</v>
      </c>
    </row>
    <row r="5" spans="2:16" x14ac:dyDescent="0.2">
      <c r="B5" s="54"/>
      <c r="C5" s="4" t="s">
        <v>2</v>
      </c>
      <c r="D5" s="5">
        <v>48594.37</v>
      </c>
      <c r="E5" s="5">
        <v>50998.39</v>
      </c>
      <c r="F5" s="5">
        <v>51281.64</v>
      </c>
      <c r="G5" s="5">
        <v>53073.84</v>
      </c>
      <c r="H5" s="5">
        <v>49823.16</v>
      </c>
      <c r="I5" s="5">
        <v>46545.7</v>
      </c>
      <c r="J5" s="5">
        <v>48696.34</v>
      </c>
      <c r="K5" s="5">
        <v>51289.88</v>
      </c>
      <c r="L5" s="5">
        <v>49201.157724880002</v>
      </c>
      <c r="M5" s="5">
        <v>53921.912572899899</v>
      </c>
      <c r="N5" s="5">
        <v>57514.993999999897</v>
      </c>
      <c r="O5" s="6">
        <v>50971.61</v>
      </c>
      <c r="P5" s="31">
        <f t="shared" si="0"/>
        <v>50985</v>
      </c>
    </row>
    <row r="6" spans="2:16" x14ac:dyDescent="0.2">
      <c r="B6" s="55" t="s">
        <v>18</v>
      </c>
      <c r="C6" s="1" t="s">
        <v>3</v>
      </c>
      <c r="D6" s="2">
        <v>14099.648716056099</v>
      </c>
      <c r="E6" s="2">
        <v>14236.320720985101</v>
      </c>
      <c r="F6" s="2">
        <v>13919.2016078175</v>
      </c>
      <c r="G6" s="2">
        <v>14588.9614802173</v>
      </c>
      <c r="H6" s="2">
        <v>14967.641114076299</v>
      </c>
      <c r="I6" s="2">
        <v>14615.533813721901</v>
      </c>
      <c r="J6" s="2">
        <v>14058.016427111799</v>
      </c>
      <c r="K6" s="2">
        <v>14029.721113481601</v>
      </c>
      <c r="L6" s="2">
        <v>13493.450960104399</v>
      </c>
      <c r="M6" s="2">
        <v>14094.236173036899</v>
      </c>
      <c r="N6" s="2">
        <v>14550.769457189301</v>
      </c>
      <c r="O6" s="3">
        <v>14978.7587584838</v>
      </c>
      <c r="P6" s="30">
        <f t="shared" si="0"/>
        <v>14167.9847185206</v>
      </c>
    </row>
    <row r="7" spans="2:16" x14ac:dyDescent="0.2">
      <c r="B7" s="55"/>
      <c r="C7" s="4" t="s">
        <v>2</v>
      </c>
      <c r="D7" s="5">
        <v>12567.2250754744</v>
      </c>
      <c r="E7" s="5">
        <v>13619.0416380313</v>
      </c>
      <c r="F7" s="5">
        <v>13692.388778242301</v>
      </c>
      <c r="G7" s="5">
        <v>13601.744195092</v>
      </c>
      <c r="H7" s="5">
        <v>12982.4831623954</v>
      </c>
      <c r="I7" s="5">
        <v>12333.2086038957</v>
      </c>
      <c r="J7" s="5">
        <v>13038.353712889801</v>
      </c>
      <c r="K7" s="5">
        <v>13556.557378851599</v>
      </c>
      <c r="L7" s="5">
        <v>12820.407251037799</v>
      </c>
      <c r="M7" s="5">
        <v>14044.0571810853</v>
      </c>
      <c r="N7" s="5">
        <v>15221.497253789599</v>
      </c>
      <c r="O7" s="6">
        <v>13182.5047605568</v>
      </c>
      <c r="P7" s="31">
        <f t="shared" si="0"/>
        <v>13369.5310697042</v>
      </c>
    </row>
    <row r="8" spans="2:16" x14ac:dyDescent="0.2">
      <c r="B8" s="55" t="s">
        <v>19</v>
      </c>
      <c r="C8" s="1" t="s">
        <v>3</v>
      </c>
      <c r="D8" s="2">
        <v>47498.426243832502</v>
      </c>
      <c r="E8" s="2">
        <v>47241.894788400801</v>
      </c>
      <c r="F8" s="2">
        <v>48057.498184089804</v>
      </c>
      <c r="G8" s="2">
        <v>47857.878606487197</v>
      </c>
      <c r="H8" s="2">
        <v>49095.865695640903</v>
      </c>
      <c r="I8" s="2">
        <v>49066.827227822097</v>
      </c>
      <c r="J8" s="2">
        <v>46630.692215991701</v>
      </c>
      <c r="K8" s="2">
        <v>48079.4292381708</v>
      </c>
      <c r="L8" s="2">
        <v>46652.103218416298</v>
      </c>
      <c r="M8" s="2">
        <v>48062.658331510298</v>
      </c>
      <c r="N8" s="2">
        <v>49803.277386710601</v>
      </c>
      <c r="O8" s="3">
        <v>52472.417707057502</v>
      </c>
      <c r="P8" s="30">
        <f t="shared" si="0"/>
        <v>48060.078257800051</v>
      </c>
    </row>
    <row r="9" spans="2:16" x14ac:dyDescent="0.2">
      <c r="B9" s="55"/>
      <c r="C9" s="4" t="s">
        <v>2</v>
      </c>
      <c r="D9" s="5">
        <v>36140.622728996903</v>
      </c>
      <c r="E9" s="5">
        <v>37390.497908530502</v>
      </c>
      <c r="F9" s="5">
        <v>38026.5934608647</v>
      </c>
      <c r="G9" s="5">
        <v>39472.095804907898</v>
      </c>
      <c r="H9" s="5">
        <v>36840.6768376045</v>
      </c>
      <c r="I9" s="5">
        <v>34812.727242824199</v>
      </c>
      <c r="J9" s="5">
        <v>35702.7035348192</v>
      </c>
      <c r="K9" s="5">
        <v>37733.322621148298</v>
      </c>
      <c r="L9" s="5">
        <v>36380.750473842098</v>
      </c>
      <c r="M9" s="5">
        <v>39877.855391814599</v>
      </c>
      <c r="N9" s="5">
        <v>42293.496746210301</v>
      </c>
      <c r="O9" s="6">
        <v>37908.624536125601</v>
      </c>
      <c r="P9" s="31">
        <f t="shared" si="0"/>
        <v>37561.910264839404</v>
      </c>
    </row>
    <row r="10" spans="2:16" x14ac:dyDescent="0.2">
      <c r="B10" s="54" t="s">
        <v>4</v>
      </c>
      <c r="C10" s="1" t="s">
        <v>3</v>
      </c>
      <c r="D10" s="2">
        <v>127827.65700000001</v>
      </c>
      <c r="E10" s="2">
        <v>123418.08</v>
      </c>
      <c r="F10" s="2">
        <v>130785.03</v>
      </c>
      <c r="G10" s="2">
        <v>128066.481</v>
      </c>
      <c r="H10" s="2">
        <v>134236.42199999999</v>
      </c>
      <c r="I10" s="2">
        <v>134118.93599999999</v>
      </c>
      <c r="J10" s="2">
        <v>126920.511</v>
      </c>
      <c r="K10" s="2">
        <v>132602.93022618</v>
      </c>
      <c r="L10" s="2">
        <v>129173.78104164</v>
      </c>
      <c r="M10" s="2">
        <v>130675.764328777</v>
      </c>
      <c r="N10" s="2">
        <v>132892.44971815599</v>
      </c>
      <c r="O10" s="3">
        <v>137438.22834981</v>
      </c>
      <c r="P10" s="30">
        <f t="shared" si="0"/>
        <v>130730.3971643885</v>
      </c>
    </row>
    <row r="11" spans="2:16" x14ac:dyDescent="0.2">
      <c r="B11" s="54"/>
      <c r="C11" s="4" t="s">
        <v>2</v>
      </c>
      <c r="D11" s="5">
        <v>108617.73299999999</v>
      </c>
      <c r="E11" s="5">
        <v>112034.45699999999</v>
      </c>
      <c r="F11" s="5">
        <v>120997.098</v>
      </c>
      <c r="G11" s="5">
        <v>113394.213</v>
      </c>
      <c r="H11" s="5">
        <v>112861.674</v>
      </c>
      <c r="I11" s="5">
        <v>103761.32399999999</v>
      </c>
      <c r="J11" s="5">
        <v>109330.353</v>
      </c>
      <c r="K11" s="5">
        <v>114795.96515073</v>
      </c>
      <c r="L11" s="5">
        <v>109607.10709509</v>
      </c>
      <c r="M11" s="5">
        <v>115747.9201089</v>
      </c>
      <c r="N11" s="5">
        <v>118710.00382563</v>
      </c>
      <c r="O11" s="6">
        <v>109247.562792179</v>
      </c>
      <c r="P11" s="31">
        <f t="shared" si="0"/>
        <v>112448.0655</v>
      </c>
    </row>
    <row r="12" spans="2:16" x14ac:dyDescent="0.2">
      <c r="B12" s="55" t="s">
        <v>7</v>
      </c>
      <c r="C12" s="1" t="s">
        <v>3</v>
      </c>
      <c r="D12" s="2">
        <v>36708.597000000002</v>
      </c>
      <c r="E12" s="2">
        <v>34732.521000000001</v>
      </c>
      <c r="F12" s="2">
        <v>36854.01</v>
      </c>
      <c r="G12" s="2">
        <v>37342.250999999997</v>
      </c>
      <c r="H12" s="2">
        <v>39275.955000000002</v>
      </c>
      <c r="I12" s="2">
        <v>39228.767999999996</v>
      </c>
      <c r="J12" s="2">
        <v>38178.135000000002</v>
      </c>
      <c r="K12" s="2">
        <v>37342.250999999997</v>
      </c>
      <c r="L12" s="2">
        <v>36006.858620730003</v>
      </c>
      <c r="M12" s="2">
        <v>36642.369564000001</v>
      </c>
      <c r="N12" s="2">
        <v>37429.677918000001</v>
      </c>
      <c r="O12" s="3">
        <v>38389.109868179999</v>
      </c>
      <c r="P12" s="30">
        <f t="shared" si="0"/>
        <v>37342.250999999997</v>
      </c>
    </row>
    <row r="13" spans="2:16" x14ac:dyDescent="0.2">
      <c r="B13" s="55"/>
      <c r="C13" s="4" t="s">
        <v>2</v>
      </c>
      <c r="D13" s="5">
        <v>33284.169000000002</v>
      </c>
      <c r="E13" s="5">
        <v>34396.434000000001</v>
      </c>
      <c r="F13" s="5">
        <v>36759.635999999999</v>
      </c>
      <c r="G13" s="5">
        <v>33972.714</v>
      </c>
      <c r="H13" s="5">
        <v>33927.453000000001</v>
      </c>
      <c r="I13" s="5">
        <v>32199.830999999998</v>
      </c>
      <c r="J13" s="5">
        <v>33887.97</v>
      </c>
      <c r="K13" s="5">
        <v>33927.453000000001</v>
      </c>
      <c r="L13" s="5">
        <v>32426.71077618</v>
      </c>
      <c r="M13" s="5">
        <v>34366.587885449997</v>
      </c>
      <c r="N13" s="5">
        <v>35313.23834109</v>
      </c>
      <c r="O13" s="6">
        <v>32313.134835450001</v>
      </c>
      <c r="P13" s="31">
        <f t="shared" si="0"/>
        <v>33927.453000000001</v>
      </c>
    </row>
    <row r="14" spans="2:16" x14ac:dyDescent="0.2">
      <c r="B14" s="55" t="s">
        <v>5</v>
      </c>
      <c r="C14" s="1" t="s">
        <v>3</v>
      </c>
      <c r="D14" s="2">
        <v>36242.504999999997</v>
      </c>
      <c r="E14" s="2">
        <v>33971.750999999997</v>
      </c>
      <c r="F14" s="2">
        <v>36070.127999999997</v>
      </c>
      <c r="G14" s="2">
        <v>35950.716</v>
      </c>
      <c r="H14" s="2">
        <v>37939.311000000002</v>
      </c>
      <c r="I14" s="2">
        <v>37151.576999999997</v>
      </c>
      <c r="J14" s="2">
        <v>35103.275999999998</v>
      </c>
      <c r="K14" s="2">
        <v>36128.644280909997</v>
      </c>
      <c r="L14" s="2">
        <v>34999.570250730001</v>
      </c>
      <c r="M14" s="2">
        <v>35494.622963820002</v>
      </c>
      <c r="N14" s="2">
        <v>36070.127999999997</v>
      </c>
      <c r="O14" s="3">
        <v>37163.766933270002</v>
      </c>
      <c r="P14" s="30">
        <f t="shared" si="0"/>
        <v>36070.127999999997</v>
      </c>
    </row>
    <row r="15" spans="2:16" x14ac:dyDescent="0.2">
      <c r="B15" s="55"/>
      <c r="C15" s="4" t="s">
        <v>2</v>
      </c>
      <c r="D15" s="5">
        <v>32059.233</v>
      </c>
      <c r="E15" s="5">
        <v>33009.714</v>
      </c>
      <c r="F15" s="5">
        <v>36605.555999999997</v>
      </c>
      <c r="G15" s="5">
        <v>32697.702000000001</v>
      </c>
      <c r="H15" s="5">
        <v>32685.183000000001</v>
      </c>
      <c r="I15" s="5">
        <v>29979.152999999998</v>
      </c>
      <c r="J15" s="5">
        <v>31642.254000000001</v>
      </c>
      <c r="K15" s="5">
        <v>32685.183000000001</v>
      </c>
      <c r="L15" s="5">
        <v>31255.436708910001</v>
      </c>
      <c r="M15" s="5">
        <v>32972.06592909</v>
      </c>
      <c r="N15" s="5">
        <v>33126.939441089999</v>
      </c>
      <c r="O15" s="6">
        <v>31154.932799819999</v>
      </c>
      <c r="P15" s="31">
        <f t="shared" si="0"/>
        <v>32685.183000000001</v>
      </c>
    </row>
    <row r="16" spans="2:16" x14ac:dyDescent="0.2">
      <c r="B16" s="56" t="s">
        <v>31</v>
      </c>
      <c r="C16" s="1" t="s">
        <v>3</v>
      </c>
      <c r="D16" s="50">
        <v>17386.002</v>
      </c>
      <c r="E16" s="50">
        <v>16851.537</v>
      </c>
      <c r="F16" s="50">
        <v>18401.967000000001</v>
      </c>
      <c r="G16" s="50">
        <v>17433.188999999998</v>
      </c>
      <c r="H16" s="50">
        <v>19054.881000000001</v>
      </c>
      <c r="I16" s="50">
        <v>19213.776000000002</v>
      </c>
      <c r="J16" s="50">
        <v>18863.243999999999</v>
      </c>
      <c r="K16" s="50">
        <v>18709.373933999999</v>
      </c>
      <c r="L16" s="50">
        <v>18052.32894327</v>
      </c>
      <c r="M16" s="50">
        <v>18318.130146</v>
      </c>
      <c r="N16" s="50">
        <v>18401.967000000001</v>
      </c>
      <c r="O16" s="50">
        <v>19474.268058540001</v>
      </c>
      <c r="P16" s="52">
        <f t="shared" si="0"/>
        <v>18401.967000000001</v>
      </c>
    </row>
    <row r="17" spans="2:16" x14ac:dyDescent="0.2">
      <c r="B17" s="56"/>
      <c r="C17" s="4" t="s">
        <v>2</v>
      </c>
      <c r="D17" s="50">
        <v>15882.759</v>
      </c>
      <c r="E17" s="50">
        <v>15729.642</v>
      </c>
      <c r="F17" s="50">
        <v>17620.973999999998</v>
      </c>
      <c r="G17" s="50">
        <v>15944.391</v>
      </c>
      <c r="H17" s="50">
        <v>14971.761</v>
      </c>
      <c r="I17" s="50">
        <v>15078.654</v>
      </c>
      <c r="J17" s="50">
        <v>15742.161</v>
      </c>
      <c r="K17" s="50">
        <v>15742.161</v>
      </c>
      <c r="L17" s="50">
        <v>15021.09769527</v>
      </c>
      <c r="M17" s="50">
        <v>15986.982294359999</v>
      </c>
      <c r="N17" s="50">
        <v>16504.710354359999</v>
      </c>
      <c r="O17" s="50">
        <v>14964.538500000001</v>
      </c>
      <c r="P17" s="52">
        <f t="shared" si="0"/>
        <v>15742.161</v>
      </c>
    </row>
    <row r="18" spans="2:16" x14ac:dyDescent="0.2">
      <c r="B18" s="55" t="s">
        <v>6</v>
      </c>
      <c r="C18" s="1" t="s">
        <v>3</v>
      </c>
      <c r="D18" s="2">
        <v>40779.197999999997</v>
      </c>
      <c r="E18" s="2">
        <v>40147.47</v>
      </c>
      <c r="F18" s="2">
        <v>40666.527000000002</v>
      </c>
      <c r="G18" s="2">
        <v>39426.182999999997</v>
      </c>
      <c r="H18" s="2">
        <v>40975.65</v>
      </c>
      <c r="I18" s="2">
        <v>40544.226000000002</v>
      </c>
      <c r="J18" s="2">
        <v>39044.834999999999</v>
      </c>
      <c r="K18" s="2">
        <v>40422.66101127</v>
      </c>
      <c r="L18" s="2">
        <v>40115.023226910002</v>
      </c>
      <c r="M18" s="2">
        <v>40544.226000000002</v>
      </c>
      <c r="N18" s="2">
        <v>41283.974807819999</v>
      </c>
      <c r="O18" s="3">
        <v>42411.083489819997</v>
      </c>
      <c r="P18" s="30">
        <f t="shared" si="0"/>
        <v>40544.226000000002</v>
      </c>
    </row>
    <row r="19" spans="2:16" x14ac:dyDescent="0.2">
      <c r="B19" s="55"/>
      <c r="C19" s="4" t="s">
        <v>2</v>
      </c>
      <c r="D19" s="5">
        <v>30862.223999999998</v>
      </c>
      <c r="E19" s="5">
        <v>32823.855000000003</v>
      </c>
      <c r="F19" s="5">
        <v>32422.284</v>
      </c>
      <c r="G19" s="5">
        <v>35625.222000000002</v>
      </c>
      <c r="H19" s="5">
        <v>33156.089999999997</v>
      </c>
      <c r="I19" s="5">
        <v>31057.713</v>
      </c>
      <c r="J19" s="5">
        <v>30528.062999999998</v>
      </c>
      <c r="K19" s="5">
        <v>32441.1681507299</v>
      </c>
      <c r="L19" s="5">
        <v>30903.861914730001</v>
      </c>
      <c r="M19" s="5">
        <v>32422.284</v>
      </c>
      <c r="N19" s="5">
        <v>33765.115689090002</v>
      </c>
      <c r="O19" s="6">
        <v>30814.956656909999</v>
      </c>
      <c r="P19" s="31">
        <f t="shared" si="0"/>
        <v>32422.284</v>
      </c>
    </row>
    <row r="20" spans="2:16" x14ac:dyDescent="0.2">
      <c r="B20" s="54" t="s">
        <v>13</v>
      </c>
      <c r="C20" s="1" t="s">
        <v>3</v>
      </c>
      <c r="D20" s="2">
        <v>44644.446000000004</v>
      </c>
      <c r="E20" s="2">
        <v>42167.789999999899</v>
      </c>
      <c r="F20" s="2">
        <v>41608.728000000003</v>
      </c>
      <c r="G20" s="2">
        <v>43123.751999999899</v>
      </c>
      <c r="H20" s="2">
        <v>44024.148000000001</v>
      </c>
      <c r="I20" s="2">
        <v>44907.533999999898</v>
      </c>
      <c r="J20" s="2">
        <v>43008.084000000003</v>
      </c>
      <c r="K20" s="2">
        <v>41780.110281840003</v>
      </c>
      <c r="L20" s="2">
        <v>39956.619604860003</v>
      </c>
      <c r="M20" s="2">
        <v>43123.751999999899</v>
      </c>
      <c r="N20" s="2">
        <v>44895.384006480002</v>
      </c>
      <c r="O20" s="3">
        <v>45752.137199999997</v>
      </c>
      <c r="P20" s="30">
        <f t="shared" si="0"/>
        <v>43123.751999999899</v>
      </c>
    </row>
    <row r="21" spans="2:16" x14ac:dyDescent="0.2">
      <c r="B21" s="54"/>
      <c r="C21" t="s">
        <v>2</v>
      </c>
      <c r="D21" s="7">
        <v>39011.868000000002</v>
      </c>
      <c r="E21" s="7">
        <v>41396.67</v>
      </c>
      <c r="F21" s="7">
        <v>45796.59</v>
      </c>
      <c r="G21" s="7">
        <v>41643.881999999998</v>
      </c>
      <c r="H21" s="7">
        <v>40923.792000000001</v>
      </c>
      <c r="I21" s="7">
        <v>38040.03</v>
      </c>
      <c r="J21" s="7">
        <v>38914.343999999997</v>
      </c>
      <c r="K21" s="7">
        <v>40923.792000000001</v>
      </c>
      <c r="L21" s="7">
        <v>38347.267250880002</v>
      </c>
      <c r="M21" s="7">
        <v>41717.580047640004</v>
      </c>
      <c r="N21" s="7">
        <v>51576.478852499902</v>
      </c>
      <c r="O21" s="8">
        <v>37811.436046019997</v>
      </c>
      <c r="P21" s="29">
        <f t="shared" si="0"/>
        <v>40923.792000000001</v>
      </c>
    </row>
    <row r="22" spans="2:16" x14ac:dyDescent="0.2">
      <c r="B22" s="54" t="s">
        <v>16</v>
      </c>
      <c r="C22" s="1" t="s">
        <v>3</v>
      </c>
      <c r="D22" s="2">
        <v>52958.400000000001</v>
      </c>
      <c r="E22" s="2">
        <v>51695.64</v>
      </c>
      <c r="F22" s="2">
        <v>49777.02</v>
      </c>
      <c r="G22" s="2">
        <v>48633.599999999999</v>
      </c>
      <c r="H22" s="2">
        <v>51242.76</v>
      </c>
      <c r="I22" s="2">
        <v>52359.66</v>
      </c>
      <c r="J22" s="2">
        <v>47895.12</v>
      </c>
      <c r="K22" s="2">
        <v>51687.680572800004</v>
      </c>
      <c r="L22" s="2">
        <v>50573.285131800003</v>
      </c>
      <c r="M22" s="2">
        <v>51242.76</v>
      </c>
      <c r="N22" s="2">
        <v>53358.980469000002</v>
      </c>
      <c r="O22" s="3">
        <v>50860.588725599999</v>
      </c>
      <c r="P22" s="30">
        <f t="shared" si="0"/>
        <v>51242.76</v>
      </c>
    </row>
    <row r="23" spans="2:16" x14ac:dyDescent="0.2">
      <c r="B23" s="54"/>
      <c r="C23" s="4" t="s">
        <v>2</v>
      </c>
      <c r="D23" s="5">
        <v>42654.36</v>
      </c>
      <c r="E23" s="5">
        <v>45645</v>
      </c>
      <c r="F23" s="5">
        <v>48632.58</v>
      </c>
      <c r="G23" s="5">
        <v>47538.12</v>
      </c>
      <c r="H23" s="5">
        <v>48142.98</v>
      </c>
      <c r="I23" s="5">
        <v>45218.64</v>
      </c>
      <c r="J23" s="5">
        <v>41598.660000000003</v>
      </c>
      <c r="K23" s="5">
        <v>45645</v>
      </c>
      <c r="L23" s="5">
        <v>45523.147913399996</v>
      </c>
      <c r="M23" s="5">
        <v>46292.565869999999</v>
      </c>
      <c r="N23" s="5">
        <v>49561.532311199997</v>
      </c>
      <c r="O23" s="6">
        <v>42052.007710799997</v>
      </c>
      <c r="P23" s="31">
        <f t="shared" si="0"/>
        <v>45645</v>
      </c>
    </row>
    <row r="24" spans="2:16" x14ac:dyDescent="0.2">
      <c r="B24" s="54" t="s">
        <v>15</v>
      </c>
      <c r="C24" s="1" t="s">
        <v>3</v>
      </c>
      <c r="D24" s="2">
        <v>57439.326000000001</v>
      </c>
      <c r="E24" s="2">
        <v>56150.682000000001</v>
      </c>
      <c r="F24" s="2">
        <v>58837.127999999997</v>
      </c>
      <c r="G24" s="2">
        <v>55512.156000000003</v>
      </c>
      <c r="H24" s="2">
        <v>56418.264000000003</v>
      </c>
      <c r="I24" s="2">
        <v>56226.995999999999</v>
      </c>
      <c r="J24" s="2">
        <v>56357.406000000003</v>
      </c>
      <c r="K24" s="2">
        <v>56357.406000000003</v>
      </c>
      <c r="L24" s="2">
        <v>56135.760961139997</v>
      </c>
      <c r="M24" s="2">
        <v>56271.626629680002</v>
      </c>
      <c r="N24" s="2">
        <v>59229.468407339999</v>
      </c>
      <c r="O24" s="3">
        <v>62466.444221579899</v>
      </c>
      <c r="P24" s="30">
        <f t="shared" si="0"/>
        <v>56357.406000000003</v>
      </c>
    </row>
    <row r="25" spans="2:16" x14ac:dyDescent="0.2">
      <c r="B25" s="54"/>
      <c r="C25" s="4" t="s">
        <v>2</v>
      </c>
      <c r="D25" s="5">
        <v>44694.887999999999</v>
      </c>
      <c r="E25" s="5">
        <v>49347.144</v>
      </c>
      <c r="F25" s="5">
        <v>53659.368000000002</v>
      </c>
      <c r="G25" s="5">
        <v>59000.381999999998</v>
      </c>
      <c r="H25" s="5">
        <v>51394.097999999998</v>
      </c>
      <c r="I25" s="5">
        <v>47887.517999999996</v>
      </c>
      <c r="J25" s="5">
        <v>46742.807999999997</v>
      </c>
      <c r="K25" s="5">
        <v>45821.57647788</v>
      </c>
      <c r="L25" s="5">
        <v>49053.501039479997</v>
      </c>
      <c r="M25" s="5">
        <v>49347.144</v>
      </c>
      <c r="N25" s="5">
        <v>52819.180496879999</v>
      </c>
      <c r="O25" s="6">
        <v>49760.106295199999</v>
      </c>
      <c r="P25" s="31">
        <f t="shared" si="0"/>
        <v>49347.144</v>
      </c>
    </row>
    <row r="26" spans="2:16" x14ac:dyDescent="0.2">
      <c r="B26" s="54" t="s">
        <v>14</v>
      </c>
      <c r="C26" s="1" t="s">
        <v>3</v>
      </c>
      <c r="D26" s="2">
        <v>49077.911999999997</v>
      </c>
      <c r="E26" s="2">
        <v>47973.328000000001</v>
      </c>
      <c r="F26" s="2">
        <v>47628.516000000003</v>
      </c>
      <c r="G26" s="2">
        <v>45669.311999999998</v>
      </c>
      <c r="H26" s="2">
        <v>48133.383999999998</v>
      </c>
      <c r="I26" s="2">
        <v>48974.171999999999</v>
      </c>
      <c r="J26" s="2">
        <v>45031.063999999998</v>
      </c>
      <c r="K26" s="2">
        <v>47335.382011840004</v>
      </c>
      <c r="L26" s="2">
        <v>47762.494154959997</v>
      </c>
      <c r="M26" s="2">
        <v>47973.328000000001</v>
      </c>
      <c r="N26" s="2">
        <v>49043.960871880001</v>
      </c>
      <c r="O26" s="3">
        <v>49199.687801679996</v>
      </c>
      <c r="P26" s="30">
        <f t="shared" si="0"/>
        <v>47973.328000000001</v>
      </c>
    </row>
    <row r="27" spans="2:16" x14ac:dyDescent="0.2">
      <c r="B27" s="54"/>
      <c r="C27" s="4" t="s">
        <v>2</v>
      </c>
      <c r="D27" s="5">
        <v>42300.232000000004</v>
      </c>
      <c r="E27" s="5">
        <v>45049.836000000003</v>
      </c>
      <c r="F27" s="5">
        <v>47019.908000000003</v>
      </c>
      <c r="G27" s="5">
        <v>45471.712</v>
      </c>
      <c r="H27" s="5">
        <v>46007.207999999999</v>
      </c>
      <c r="I27" s="5">
        <v>45144.684000000001</v>
      </c>
      <c r="J27" s="5">
        <v>42528.46</v>
      </c>
      <c r="K27" s="5">
        <v>46790.781878360001</v>
      </c>
      <c r="L27" s="5">
        <v>44748.299595479999</v>
      </c>
      <c r="M27" s="5">
        <v>44880.025396960002</v>
      </c>
      <c r="N27" s="5">
        <v>52271.075319839998</v>
      </c>
      <c r="O27" s="6">
        <v>45144.684000000001</v>
      </c>
      <c r="P27" s="31">
        <f t="shared" si="0"/>
        <v>45144.684000000001</v>
      </c>
    </row>
    <row r="28" spans="2:16" x14ac:dyDescent="0.2">
      <c r="B28" s="54" t="s">
        <v>9</v>
      </c>
      <c r="C28" s="1" t="s">
        <v>3</v>
      </c>
      <c r="D28" s="2">
        <v>176152.93299999999</v>
      </c>
      <c r="E28" s="2">
        <v>168859.34599999999</v>
      </c>
      <c r="F28" s="2">
        <v>168911.50099999999</v>
      </c>
      <c r="G28" s="2">
        <v>174001.829</v>
      </c>
      <c r="H28" s="2">
        <v>187594.58100000001</v>
      </c>
      <c r="I28" s="2">
        <v>181942.13800000001</v>
      </c>
      <c r="J28" s="2">
        <v>181530.693</v>
      </c>
      <c r="K28" s="2">
        <v>175135.040991118</v>
      </c>
      <c r="L28" s="2">
        <v>168012.50857886701</v>
      </c>
      <c r="M28" s="2">
        <v>173184.817681691</v>
      </c>
      <c r="N28" s="2">
        <v>173193.42344461399</v>
      </c>
      <c r="O28" s="3">
        <v>175095.02307414199</v>
      </c>
      <c r="P28" s="30">
        <f t="shared" si="0"/>
        <v>174548.42603707098</v>
      </c>
    </row>
    <row r="29" spans="2:16" x14ac:dyDescent="0.2">
      <c r="B29" s="54"/>
      <c r="C29" s="4" t="s">
        <v>2</v>
      </c>
      <c r="D29" s="5">
        <v>159485.35399999999</v>
      </c>
      <c r="E29" s="5">
        <v>153814.367</v>
      </c>
      <c r="F29" s="5">
        <v>168626.38699999999</v>
      </c>
      <c r="G29" s="5">
        <v>155046.38399999999</v>
      </c>
      <c r="H29" s="5">
        <v>150814.875</v>
      </c>
      <c r="I29" s="5">
        <v>149851.74600000001</v>
      </c>
      <c r="J29" s="5">
        <v>155843.77600000001</v>
      </c>
      <c r="K29" s="5">
        <v>171622.48273882299</v>
      </c>
      <c r="L29" s="5">
        <v>148678.538156361</v>
      </c>
      <c r="M29" s="5">
        <v>148189.41336609499</v>
      </c>
      <c r="N29" s="5">
        <v>167575.78114702101</v>
      </c>
      <c r="O29" s="6">
        <v>151370.12296077699</v>
      </c>
      <c r="P29" s="31">
        <f t="shared" si="0"/>
        <v>154430.37549999999</v>
      </c>
    </row>
    <row r="30" spans="2:16" x14ac:dyDescent="0.2">
      <c r="B30" s="55" t="s">
        <v>12</v>
      </c>
      <c r="C30" s="1" t="s">
        <v>3</v>
      </c>
      <c r="D30" s="2">
        <v>82692.331999999995</v>
      </c>
      <c r="E30" s="2">
        <v>78793.456000000006</v>
      </c>
      <c r="F30" s="2">
        <v>79670.819000000003</v>
      </c>
      <c r="G30" s="2">
        <v>82417.649000000005</v>
      </c>
      <c r="H30" s="2">
        <v>89708.918000000005</v>
      </c>
      <c r="I30" s="2">
        <v>87316.741999999998</v>
      </c>
      <c r="J30" s="2">
        <v>85825.108999999997</v>
      </c>
      <c r="K30" s="2">
        <v>82692.331999999995</v>
      </c>
      <c r="L30" s="2">
        <v>81344.656129950003</v>
      </c>
      <c r="M30" s="2">
        <v>83920.566557140002</v>
      </c>
      <c r="N30" s="2">
        <v>83726.862041069995</v>
      </c>
      <c r="O30" s="3">
        <v>83044.257227220005</v>
      </c>
      <c r="P30" s="30">
        <f t="shared" si="0"/>
        <v>82868.294613609993</v>
      </c>
    </row>
    <row r="31" spans="2:16" x14ac:dyDescent="0.2">
      <c r="B31" s="55"/>
      <c r="C31" s="4" t="s">
        <v>2</v>
      </c>
      <c r="D31" s="5">
        <v>78649.740000000005</v>
      </c>
      <c r="E31" s="5">
        <v>76540.36</v>
      </c>
      <c r="F31" s="5">
        <v>86275.96</v>
      </c>
      <c r="G31" s="5">
        <v>76827.792000000001</v>
      </c>
      <c r="H31" s="5">
        <v>74564.264999999999</v>
      </c>
      <c r="I31" s="5">
        <v>72414.320000000007</v>
      </c>
      <c r="J31" s="5">
        <v>76258.722999999998</v>
      </c>
      <c r="K31" s="5">
        <v>87175.21480627</v>
      </c>
      <c r="L31" s="5">
        <v>75479.100220089997</v>
      </c>
      <c r="M31" s="5">
        <v>76540.36</v>
      </c>
      <c r="N31" s="5">
        <v>85514.434031529905</v>
      </c>
      <c r="O31" s="6">
        <v>73962.583536449994</v>
      </c>
      <c r="P31" s="31">
        <f t="shared" si="0"/>
        <v>76540.36</v>
      </c>
    </row>
    <row r="32" spans="2:16" x14ac:dyDescent="0.2">
      <c r="B32" s="55" t="s">
        <v>11</v>
      </c>
      <c r="C32" s="1" t="s">
        <v>3</v>
      </c>
      <c r="D32" s="2">
        <v>43097.415000000001</v>
      </c>
      <c r="E32" s="2">
        <v>42180.646000000001</v>
      </c>
      <c r="F32" s="2">
        <v>41061.052000000003</v>
      </c>
      <c r="G32" s="2">
        <v>41472.497000000003</v>
      </c>
      <c r="H32" s="2">
        <v>44393.177000000003</v>
      </c>
      <c r="I32" s="2">
        <v>43790.497000000003</v>
      </c>
      <c r="J32" s="2">
        <v>42590.932000000001</v>
      </c>
      <c r="K32" s="2">
        <v>41703.12714017</v>
      </c>
      <c r="L32" s="2">
        <v>42499.472030030003</v>
      </c>
      <c r="M32" s="2">
        <v>42590.932000000001</v>
      </c>
      <c r="N32" s="2">
        <v>44000.552073799998</v>
      </c>
      <c r="O32" s="3">
        <v>45018.921644729999</v>
      </c>
      <c r="P32" s="30">
        <f t="shared" si="0"/>
        <v>42590.932000000001</v>
      </c>
    </row>
    <row r="33" spans="2:16" x14ac:dyDescent="0.2">
      <c r="B33" s="55"/>
      <c r="C33" s="4" t="s">
        <v>2</v>
      </c>
      <c r="D33" s="5">
        <v>37320.959000000003</v>
      </c>
      <c r="E33" s="5">
        <v>34984.415000000001</v>
      </c>
      <c r="F33" s="5">
        <v>38263.226000000002</v>
      </c>
      <c r="G33" s="5">
        <v>36131.824999999997</v>
      </c>
      <c r="H33" s="5">
        <v>36058.807999999997</v>
      </c>
      <c r="I33" s="5">
        <v>35358.771999999997</v>
      </c>
      <c r="J33" s="5">
        <v>36347.398999999998</v>
      </c>
      <c r="K33" s="5">
        <v>39367.397673779997</v>
      </c>
      <c r="L33" s="5">
        <v>33467.602504789997</v>
      </c>
      <c r="M33" s="5">
        <v>33736.77852788</v>
      </c>
      <c r="N33" s="5">
        <v>41122.841964029998</v>
      </c>
      <c r="O33" s="6">
        <v>36131.824999999997</v>
      </c>
      <c r="P33" s="31">
        <f t="shared" si="0"/>
        <v>36131.824999999997</v>
      </c>
    </row>
    <row r="34" spans="2:16" x14ac:dyDescent="0.2">
      <c r="B34" s="55" t="s">
        <v>10</v>
      </c>
      <c r="C34" s="1" t="s">
        <v>3</v>
      </c>
      <c r="D34" s="2">
        <v>50363.186000000002</v>
      </c>
      <c r="E34" s="2">
        <v>50998.317999999999</v>
      </c>
      <c r="F34" s="2">
        <v>49470.756000000001</v>
      </c>
      <c r="G34" s="2">
        <v>52127.184000000001</v>
      </c>
      <c r="H34" s="2">
        <v>54824.177000000003</v>
      </c>
      <c r="I34" s="2">
        <v>53315.159</v>
      </c>
      <c r="J34" s="2">
        <v>53165.648000000001</v>
      </c>
      <c r="K34" s="2">
        <v>52127.184000000001</v>
      </c>
      <c r="L34" s="2">
        <v>50690.083897119999</v>
      </c>
      <c r="M34" s="2">
        <v>53410.916762180001</v>
      </c>
      <c r="N34" s="2">
        <v>53378.814189090001</v>
      </c>
      <c r="O34" s="3">
        <v>51289.54869204</v>
      </c>
      <c r="P34" s="30">
        <f t="shared" si="0"/>
        <v>52127.184000000001</v>
      </c>
    </row>
    <row r="35" spans="2:16" x14ac:dyDescent="0.2">
      <c r="B35" s="55"/>
      <c r="C35" s="4" t="s">
        <v>2</v>
      </c>
      <c r="D35" s="5">
        <v>44587.889000000003</v>
      </c>
      <c r="E35" s="5">
        <v>42848.23</v>
      </c>
      <c r="F35" s="5">
        <v>45892.923000000003</v>
      </c>
      <c r="G35" s="5">
        <v>42630.338000000003</v>
      </c>
      <c r="H35" s="5">
        <v>43337.328000000001</v>
      </c>
      <c r="I35" s="5">
        <v>42178.328000000001</v>
      </c>
      <c r="J35" s="5">
        <v>43904.078999999998</v>
      </c>
      <c r="K35" s="5">
        <v>51603.431760920001</v>
      </c>
      <c r="L35" s="5">
        <v>41236.819148260001</v>
      </c>
      <c r="M35" s="5">
        <v>41576.605809189998</v>
      </c>
      <c r="N35" s="5">
        <v>44046.7445983</v>
      </c>
      <c r="O35" s="6">
        <v>43337.328000000001</v>
      </c>
      <c r="P35" s="31">
        <f t="shared" si="0"/>
        <v>43337.328000000001</v>
      </c>
    </row>
    <row r="36" spans="2:16" x14ac:dyDescent="0.2">
      <c r="B36" s="54" t="s">
        <v>8</v>
      </c>
      <c r="C36" s="1" t="s">
        <v>3</v>
      </c>
      <c r="D36" s="2">
        <v>31878.935000000001</v>
      </c>
      <c r="E36" s="2">
        <v>32699.724999999999</v>
      </c>
      <c r="F36" s="2">
        <v>32005.535</v>
      </c>
      <c r="G36" s="2">
        <v>33868.665000000001</v>
      </c>
      <c r="H36" s="2">
        <v>34248.464999999997</v>
      </c>
      <c r="I36" s="2">
        <v>33358.044999999998</v>
      </c>
      <c r="J36" s="2">
        <v>34408.824999999997</v>
      </c>
      <c r="K36" s="2">
        <v>32688.5961637</v>
      </c>
      <c r="L36" s="2">
        <v>33358.044999999998</v>
      </c>
      <c r="M36" s="2">
        <v>34246.199324199901</v>
      </c>
      <c r="N36" s="2">
        <v>35368.399659199997</v>
      </c>
      <c r="O36" s="3">
        <v>34789.6973652999</v>
      </c>
      <c r="P36" s="30">
        <f t="shared" si="0"/>
        <v>33613.354999999996</v>
      </c>
    </row>
    <row r="37" spans="2:16" x14ac:dyDescent="0.2">
      <c r="B37" s="54"/>
      <c r="C37" s="4" t="s">
        <v>2</v>
      </c>
      <c r="D37" s="5">
        <v>28756.134999999998</v>
      </c>
      <c r="E37" s="5">
        <v>28520.87</v>
      </c>
      <c r="F37" s="5">
        <v>29576.924999999999</v>
      </c>
      <c r="G37" s="5">
        <v>28221.25</v>
      </c>
      <c r="H37" s="5">
        <v>28122.080000000002</v>
      </c>
      <c r="I37" s="5">
        <v>27609.35</v>
      </c>
      <c r="J37" s="5">
        <v>28594.720000000001</v>
      </c>
      <c r="K37" s="5">
        <v>29965.195911499901</v>
      </c>
      <c r="L37" s="5">
        <v>27661.464763399999</v>
      </c>
      <c r="M37" s="5">
        <v>28950.676472499999</v>
      </c>
      <c r="N37" s="5">
        <v>28380.675902999999</v>
      </c>
      <c r="O37" s="6">
        <v>28520.87</v>
      </c>
      <c r="P37" s="31">
        <f t="shared" si="0"/>
        <v>28520.87</v>
      </c>
    </row>
    <row r="38" spans="2:16" x14ac:dyDescent="0.2">
      <c r="B38" s="54" t="s">
        <v>1</v>
      </c>
      <c r="C38" s="1" t="s">
        <v>3</v>
      </c>
      <c r="D38" s="2">
        <v>24850.125</v>
      </c>
      <c r="E38" s="2">
        <v>25482.825000000001</v>
      </c>
      <c r="F38" s="2">
        <v>25216.424999999999</v>
      </c>
      <c r="G38" s="2">
        <v>26573.4</v>
      </c>
      <c r="H38" s="2">
        <v>27503.025000000001</v>
      </c>
      <c r="I38" s="2">
        <v>26049.85</v>
      </c>
      <c r="J38" s="2">
        <v>27087.7</v>
      </c>
      <c r="K38" s="2">
        <v>25316.020415999999</v>
      </c>
      <c r="L38" s="2">
        <v>26049.85</v>
      </c>
      <c r="M38" s="2">
        <v>27025.6014755</v>
      </c>
      <c r="N38" s="2">
        <v>26504.46686325</v>
      </c>
      <c r="O38" s="3">
        <v>27037.954471249999</v>
      </c>
      <c r="P38" s="30">
        <f t="shared" si="0"/>
        <v>26277.158431625001</v>
      </c>
    </row>
    <row r="39" spans="2:16" x14ac:dyDescent="0.2">
      <c r="B39" s="54"/>
      <c r="C39" s="4" t="s">
        <v>2</v>
      </c>
      <c r="D39" s="5">
        <v>22262.9</v>
      </c>
      <c r="E39" s="5">
        <v>22747.599999999999</v>
      </c>
      <c r="F39" s="5">
        <v>22436.799999999999</v>
      </c>
      <c r="G39" s="5">
        <v>21121.45</v>
      </c>
      <c r="H39" s="5">
        <v>22732.799999999999</v>
      </c>
      <c r="I39" s="5">
        <v>20951.25</v>
      </c>
      <c r="J39" s="5">
        <v>22206.474999999999</v>
      </c>
      <c r="K39" s="5">
        <v>23178.618106000002</v>
      </c>
      <c r="L39" s="5">
        <v>21392.506320500001</v>
      </c>
      <c r="M39" s="5">
        <v>22165.50120925</v>
      </c>
      <c r="N39" s="5">
        <v>22287.724447000001</v>
      </c>
      <c r="O39" s="6">
        <v>22206.474999999999</v>
      </c>
      <c r="P39" s="31">
        <f t="shared" ref="P39" si="1">MEDIAN(D39:O39)</f>
        <v>22234.6875</v>
      </c>
    </row>
    <row r="40" spans="2:16" x14ac:dyDescent="0.2"/>
    <row r="41" spans="2:16" x14ac:dyDescent="0.2">
      <c r="B41" s="32" t="s">
        <v>51</v>
      </c>
    </row>
    <row r="42" spans="2:16" x14ac:dyDescent="0.2">
      <c r="B42" s="22" t="s">
        <v>17</v>
      </c>
      <c r="C42" s="43" t="s">
        <v>32</v>
      </c>
    </row>
    <row r="43" spans="2:16" x14ac:dyDescent="0.2">
      <c r="B43" s="22" t="s">
        <v>4</v>
      </c>
      <c r="C43" s="43" t="s">
        <v>33</v>
      </c>
    </row>
    <row r="44" spans="2:16" x14ac:dyDescent="0.2">
      <c r="B44" s="22" t="s">
        <v>1</v>
      </c>
      <c r="C44" s="43" t="s">
        <v>34</v>
      </c>
    </row>
    <row r="45" spans="2:16" x14ac:dyDescent="0.2">
      <c r="B45" s="22" t="s">
        <v>8</v>
      </c>
      <c r="C45" s="43" t="s">
        <v>35</v>
      </c>
    </row>
    <row r="46" spans="2:16" x14ac:dyDescent="0.2">
      <c r="B46" s="22" t="s">
        <v>9</v>
      </c>
      <c r="C46" s="43" t="s">
        <v>36</v>
      </c>
    </row>
    <row r="47" spans="2:16" x14ac:dyDescent="0.2">
      <c r="B47" s="22" t="s">
        <v>13</v>
      </c>
      <c r="C47" s="43" t="s">
        <v>37</v>
      </c>
    </row>
    <row r="48" spans="2:16" x14ac:dyDescent="0.2">
      <c r="B48" s="22" t="s">
        <v>14</v>
      </c>
      <c r="C48" s="43" t="s">
        <v>37</v>
      </c>
    </row>
    <row r="49" spans="2:3" x14ac:dyDescent="0.2">
      <c r="B49" s="22" t="s">
        <v>15</v>
      </c>
      <c r="C49" s="43" t="s">
        <v>37</v>
      </c>
    </row>
    <row r="50" spans="2:3" x14ac:dyDescent="0.2">
      <c r="B50" s="22" t="s">
        <v>16</v>
      </c>
      <c r="C50" s="43" t="s">
        <v>37</v>
      </c>
    </row>
    <row r="51" spans="2:3" x14ac:dyDescent="0.2"/>
    <row r="96" x14ac:dyDescent="0.2"/>
  </sheetData>
  <mergeCells count="18">
    <mergeCell ref="B36:B37"/>
    <mergeCell ref="B16:B17"/>
    <mergeCell ref="B12:B13"/>
    <mergeCell ref="B14:B15"/>
    <mergeCell ref="B38:B39"/>
    <mergeCell ref="B24:B25"/>
    <mergeCell ref="B26:B27"/>
    <mergeCell ref="B30:B31"/>
    <mergeCell ref="B32:B33"/>
    <mergeCell ref="B34:B35"/>
    <mergeCell ref="B28:B29"/>
    <mergeCell ref="B10:B11"/>
    <mergeCell ref="B8:B9"/>
    <mergeCell ref="B6:B7"/>
    <mergeCell ref="B4:B5"/>
    <mergeCell ref="B22:B23"/>
    <mergeCell ref="B20:B21"/>
    <mergeCell ref="B18:B19"/>
  </mergeCells>
  <hyperlinks>
    <hyperlink ref="C46" r:id="rId1" xr:uid="{55EEB4C8-C9D8-4E01-B21E-7140F0D73184}"/>
    <hyperlink ref="C45" r:id="rId2" xr:uid="{E27F914F-2CE8-4390-966F-380727C3F29D}"/>
    <hyperlink ref="C44" r:id="rId3" xr:uid="{3655674A-F1C2-4AA1-9EEC-D7B76F16B9F2}"/>
    <hyperlink ref="C43" r:id="rId4" xr:uid="{BBC4555F-FD86-4D95-886E-A1FB8BFA97BD}"/>
    <hyperlink ref="C42" r:id="rId5" xr:uid="{244D52D8-00A0-46FB-A974-851327AF6C82}"/>
    <hyperlink ref="C47" r:id="rId6" xr:uid="{EBB8AC6B-28E7-408C-828E-6B45D291F595}"/>
    <hyperlink ref="C48:C50" r:id="rId7" display="NERC 2024 LTRA" xr:uid="{753ECC5F-56F0-4330-8460-2ACEB9965E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28C9-FD43-489B-9BC2-DB0B45800C36}">
  <dimension ref="A1:N26"/>
  <sheetViews>
    <sheetView showGridLines="0" workbookViewId="0">
      <selection activeCell="B19" sqref="B19"/>
    </sheetView>
  </sheetViews>
  <sheetFormatPr baseColWidth="10" defaultColWidth="0" defaultRowHeight="15" zeroHeight="1" x14ac:dyDescent="0.2"/>
  <cols>
    <col min="1" max="1" width="1.5" customWidth="1"/>
    <col min="2" max="2" width="12.5" customWidth="1"/>
    <col min="3" max="12" width="10" customWidth="1"/>
    <col min="13" max="13" width="9.1640625" customWidth="1"/>
    <col min="14" max="14" width="2.1640625" customWidth="1"/>
    <col min="15" max="16384" width="9.1640625" hidden="1"/>
  </cols>
  <sheetData>
    <row r="1" spans="2:13" x14ac:dyDescent="0.2"/>
    <row r="2" spans="2:13" x14ac:dyDescent="0.2">
      <c r="B2" s="46" t="s">
        <v>91</v>
      </c>
    </row>
    <row r="3" spans="2:13" ht="32" x14ac:dyDescent="0.2">
      <c r="B3" s="37" t="s">
        <v>20</v>
      </c>
      <c r="C3" s="23" t="s">
        <v>22</v>
      </c>
      <c r="D3" s="23" t="s">
        <v>23</v>
      </c>
      <c r="E3" s="23" t="s">
        <v>24</v>
      </c>
      <c r="F3" s="23" t="s">
        <v>25</v>
      </c>
      <c r="G3" s="23" t="s">
        <v>21</v>
      </c>
      <c r="H3" s="23" t="s">
        <v>26</v>
      </c>
      <c r="I3" s="23" t="s">
        <v>28</v>
      </c>
      <c r="J3" s="23" t="s">
        <v>29</v>
      </c>
      <c r="K3" s="23" t="s">
        <v>27</v>
      </c>
      <c r="L3" s="23" t="s">
        <v>30</v>
      </c>
      <c r="M3" s="38" t="s">
        <v>66</v>
      </c>
    </row>
    <row r="4" spans="2:13" x14ac:dyDescent="0.2">
      <c r="B4" s="9" t="s">
        <v>17</v>
      </c>
      <c r="C4" s="34">
        <v>17990.5</v>
      </c>
      <c r="D4" s="34">
        <v>31286.699999999899</v>
      </c>
      <c r="E4" s="34">
        <v>1940.5</v>
      </c>
      <c r="F4" s="34">
        <v>679.9</v>
      </c>
      <c r="G4" s="34">
        <v>2023.5</v>
      </c>
      <c r="H4" s="34">
        <v>2924.8999999999901</v>
      </c>
      <c r="I4" s="34">
        <v>33703.699999999997</v>
      </c>
      <c r="J4" s="34">
        <v>1077.5</v>
      </c>
      <c r="K4" s="34">
        <v>258</v>
      </c>
      <c r="L4" s="34">
        <v>26.7</v>
      </c>
      <c r="M4" s="34">
        <f>SUM(C4:L4)</f>
        <v>91911.899999999878</v>
      </c>
    </row>
    <row r="5" spans="2:13" x14ac:dyDescent="0.2">
      <c r="B5" s="35" t="s">
        <v>18</v>
      </c>
      <c r="C5" s="34">
        <v>5903.6</v>
      </c>
      <c r="D5" s="34">
        <v>3698.6</v>
      </c>
      <c r="E5" s="34">
        <v>709.4</v>
      </c>
      <c r="F5" s="34">
        <v>103.4</v>
      </c>
      <c r="G5" s="34">
        <v>768.5</v>
      </c>
      <c r="H5" s="34">
        <v>2383.6999999999998</v>
      </c>
      <c r="I5" s="34">
        <v>6456.6</v>
      </c>
      <c r="J5" s="34">
        <v>198.1</v>
      </c>
      <c r="K5" s="34">
        <v>0</v>
      </c>
      <c r="L5" s="34">
        <v>4.7</v>
      </c>
      <c r="M5" s="34">
        <f t="shared" ref="M5:M22" si="0">SUM(C5:L5)</f>
        <v>20226.600000000002</v>
      </c>
    </row>
    <row r="6" spans="2:13" x14ac:dyDescent="0.2">
      <c r="B6" s="35" t="s">
        <v>19</v>
      </c>
      <c r="C6" s="34">
        <v>12086.9</v>
      </c>
      <c r="D6" s="34">
        <v>27588.1</v>
      </c>
      <c r="E6" s="34">
        <v>1231.0999999999999</v>
      </c>
      <c r="F6" s="34">
        <v>576.5</v>
      </c>
      <c r="G6" s="34">
        <v>1255</v>
      </c>
      <c r="H6" s="34">
        <v>541.20000000000005</v>
      </c>
      <c r="I6" s="34">
        <v>27247.1</v>
      </c>
      <c r="J6" s="34">
        <v>879.4</v>
      </c>
      <c r="K6" s="34">
        <v>258</v>
      </c>
      <c r="L6" s="34">
        <v>22</v>
      </c>
      <c r="M6" s="34">
        <f t="shared" si="0"/>
        <v>71685.299999999988</v>
      </c>
    </row>
    <row r="7" spans="2:13" x14ac:dyDescent="0.2">
      <c r="B7" s="9" t="s">
        <v>4</v>
      </c>
      <c r="C7" s="34">
        <v>33647.199999999997</v>
      </c>
      <c r="D7" s="34">
        <v>73198.899999999994</v>
      </c>
      <c r="E7" s="34">
        <v>2548.8000000000002</v>
      </c>
      <c r="F7" s="34">
        <v>9839.1</v>
      </c>
      <c r="G7" s="34">
        <v>11827.7</v>
      </c>
      <c r="H7" s="34">
        <v>2165.8999999999901</v>
      </c>
      <c r="I7" s="34">
        <v>31485.7</v>
      </c>
      <c r="J7" s="34">
        <v>16530.7</v>
      </c>
      <c r="K7" s="34">
        <v>2673</v>
      </c>
      <c r="L7" s="34">
        <v>179.5</v>
      </c>
      <c r="M7" s="34">
        <f t="shared" si="0"/>
        <v>184096.5</v>
      </c>
    </row>
    <row r="8" spans="2:13" x14ac:dyDescent="0.2">
      <c r="B8" s="35" t="s">
        <v>5</v>
      </c>
      <c r="C8" s="34">
        <v>13252.4</v>
      </c>
      <c r="D8" s="34">
        <v>12879.9</v>
      </c>
      <c r="E8" s="34">
        <v>612.9</v>
      </c>
      <c r="F8" s="34">
        <v>2476.1</v>
      </c>
      <c r="G8" s="34">
        <v>2296.5</v>
      </c>
      <c r="H8" s="34">
        <v>488.6</v>
      </c>
      <c r="I8" s="34">
        <v>4717.1000000000004</v>
      </c>
      <c r="J8" s="34">
        <v>5844.5</v>
      </c>
      <c r="K8" s="34">
        <v>440</v>
      </c>
      <c r="L8" s="34">
        <v>137.6</v>
      </c>
      <c r="M8" s="34">
        <f t="shared" si="0"/>
        <v>43145.599999999999</v>
      </c>
    </row>
    <row r="9" spans="2:13" x14ac:dyDescent="0.2">
      <c r="B9" s="35" t="s">
        <v>31</v>
      </c>
      <c r="C9" s="34">
        <v>1649.6</v>
      </c>
      <c r="D9" s="34">
        <v>11865.3</v>
      </c>
      <c r="E9" s="34">
        <v>436</v>
      </c>
      <c r="F9" s="34">
        <v>1795.1</v>
      </c>
      <c r="G9" s="34">
        <v>1161</v>
      </c>
      <c r="H9" s="34">
        <v>247.2</v>
      </c>
      <c r="I9" s="34">
        <v>3775.3</v>
      </c>
      <c r="J9" s="34">
        <v>2228.4</v>
      </c>
      <c r="K9" s="34">
        <v>2203</v>
      </c>
      <c r="L9" s="34">
        <v>1.3</v>
      </c>
      <c r="M9" s="34">
        <f t="shared" si="0"/>
        <v>25362.2</v>
      </c>
    </row>
    <row r="10" spans="2:13" x14ac:dyDescent="0.2">
      <c r="B10" s="35" t="s">
        <v>6</v>
      </c>
      <c r="C10" s="34">
        <v>6566.3</v>
      </c>
      <c r="D10" s="34">
        <v>30208.799999999999</v>
      </c>
      <c r="E10" s="34">
        <v>7</v>
      </c>
      <c r="F10" s="34">
        <v>3045.1</v>
      </c>
      <c r="G10" s="34">
        <v>5427</v>
      </c>
      <c r="H10" s="34">
        <v>633.29999999999995</v>
      </c>
      <c r="I10" s="34">
        <v>184.5</v>
      </c>
      <c r="J10" s="34">
        <v>3564.8</v>
      </c>
      <c r="K10" s="34">
        <v>30</v>
      </c>
      <c r="L10" s="34">
        <v>10</v>
      </c>
      <c r="M10" s="34">
        <f t="shared" si="0"/>
        <v>49676.800000000003</v>
      </c>
    </row>
    <row r="11" spans="2:13" x14ac:dyDescent="0.2">
      <c r="B11" s="35" t="s">
        <v>7</v>
      </c>
      <c r="C11" s="34">
        <v>12178.9</v>
      </c>
      <c r="D11" s="34">
        <v>18244.900000000001</v>
      </c>
      <c r="E11" s="34">
        <v>1492.9</v>
      </c>
      <c r="F11" s="34">
        <v>2522.8000000000002</v>
      </c>
      <c r="G11" s="34">
        <v>2943.2</v>
      </c>
      <c r="H11" s="34">
        <v>796.8</v>
      </c>
      <c r="I11" s="34">
        <v>22808.799999999999</v>
      </c>
      <c r="J11" s="34">
        <v>4893</v>
      </c>
      <c r="K11" s="34">
        <v>0</v>
      </c>
      <c r="L11" s="34">
        <v>30.6</v>
      </c>
      <c r="M11" s="34">
        <f t="shared" si="0"/>
        <v>65911.900000000009</v>
      </c>
    </row>
    <row r="12" spans="2:13" x14ac:dyDescent="0.2">
      <c r="B12" s="9" t="s">
        <v>13</v>
      </c>
      <c r="C12" s="34">
        <v>9871.5</v>
      </c>
      <c r="D12" s="34">
        <v>23033.4</v>
      </c>
      <c r="E12" s="34">
        <v>151</v>
      </c>
      <c r="F12" s="34">
        <v>1916.3</v>
      </c>
      <c r="G12" s="34">
        <v>8431.2999999999993</v>
      </c>
      <c r="H12" s="34">
        <v>6506.6</v>
      </c>
      <c r="I12" s="34">
        <v>1469.5</v>
      </c>
      <c r="J12" s="34">
        <v>1689.7</v>
      </c>
      <c r="K12" s="34">
        <v>1900.8</v>
      </c>
      <c r="L12" s="34">
        <v>121</v>
      </c>
      <c r="M12" s="34">
        <f t="shared" si="0"/>
        <v>55091.1</v>
      </c>
    </row>
    <row r="13" spans="2:13" x14ac:dyDescent="0.2">
      <c r="B13" s="9" t="s">
        <v>16</v>
      </c>
      <c r="C13" s="34">
        <v>10592.6</v>
      </c>
      <c r="D13" s="34">
        <v>35492.1</v>
      </c>
      <c r="E13" s="34">
        <v>1258.5</v>
      </c>
      <c r="F13" s="34">
        <v>3823.6</v>
      </c>
      <c r="G13" s="34">
        <v>8080</v>
      </c>
      <c r="H13" s="34">
        <v>3971.9</v>
      </c>
      <c r="I13" s="34">
        <v>0</v>
      </c>
      <c r="J13" s="34">
        <v>5595.5</v>
      </c>
      <c r="K13" s="34">
        <v>1814.2</v>
      </c>
      <c r="L13" s="34">
        <v>147.69999999999999</v>
      </c>
      <c r="M13" s="34">
        <f t="shared" si="0"/>
        <v>70776.099999999991</v>
      </c>
    </row>
    <row r="14" spans="2:13" x14ac:dyDescent="0.2">
      <c r="B14" s="9" t="s">
        <v>15</v>
      </c>
      <c r="C14" s="34">
        <v>3579.3</v>
      </c>
      <c r="D14" s="34">
        <v>52507.8</v>
      </c>
      <c r="E14" s="34">
        <v>1905.2</v>
      </c>
      <c r="F14" s="34">
        <v>4095.2</v>
      </c>
      <c r="G14" s="34">
        <v>3737</v>
      </c>
      <c r="H14" s="34">
        <v>43.5</v>
      </c>
      <c r="I14" s="34">
        <v>0</v>
      </c>
      <c r="J14" s="34">
        <v>14168.3</v>
      </c>
      <c r="K14" s="34">
        <v>0</v>
      </c>
      <c r="L14" s="34">
        <v>575.70000000000005</v>
      </c>
      <c r="M14" s="34">
        <f t="shared" si="0"/>
        <v>80612</v>
      </c>
    </row>
    <row r="15" spans="2:13" x14ac:dyDescent="0.2">
      <c r="B15" s="9" t="s">
        <v>14</v>
      </c>
      <c r="C15" s="34">
        <v>9039</v>
      </c>
      <c r="D15" s="34">
        <v>24881.7</v>
      </c>
      <c r="E15" s="34">
        <v>565.29999999999995</v>
      </c>
      <c r="F15" s="34">
        <v>1637.6</v>
      </c>
      <c r="G15" s="34">
        <v>12111.9</v>
      </c>
      <c r="H15" s="34">
        <v>2387.6</v>
      </c>
      <c r="I15" s="34">
        <v>0</v>
      </c>
      <c r="J15" s="34">
        <v>7238.3</v>
      </c>
      <c r="K15" s="34">
        <v>2956</v>
      </c>
      <c r="L15" s="34">
        <v>209.3</v>
      </c>
      <c r="M15" s="34">
        <f t="shared" si="0"/>
        <v>61026.700000000004</v>
      </c>
    </row>
    <row r="16" spans="2:13" x14ac:dyDescent="0.2">
      <c r="B16" s="9" t="s">
        <v>9</v>
      </c>
      <c r="C16" s="34">
        <v>29749.1</v>
      </c>
      <c r="D16" s="34">
        <v>101113.3</v>
      </c>
      <c r="E16" s="34">
        <v>3900.8</v>
      </c>
      <c r="F16" s="34">
        <v>7345.8</v>
      </c>
      <c r="G16" s="34">
        <v>33706.5</v>
      </c>
      <c r="H16" s="34">
        <v>3391.3</v>
      </c>
      <c r="I16" s="34">
        <v>11592.699999999901</v>
      </c>
      <c r="J16" s="34">
        <v>23353.3</v>
      </c>
      <c r="K16" s="34">
        <v>5192</v>
      </c>
      <c r="L16" s="34">
        <v>388.1</v>
      </c>
      <c r="M16" s="34">
        <f t="shared" si="0"/>
        <v>219732.89999999985</v>
      </c>
    </row>
    <row r="17" spans="2:13" x14ac:dyDescent="0.2">
      <c r="B17" s="35" t="s">
        <v>10</v>
      </c>
      <c r="C17" s="34">
        <v>5382.3</v>
      </c>
      <c r="D17" s="34">
        <v>33157.300000000003</v>
      </c>
      <c r="E17" s="34">
        <v>1860.7</v>
      </c>
      <c r="F17" s="34">
        <v>1954.2</v>
      </c>
      <c r="G17" s="34">
        <v>10983.5</v>
      </c>
      <c r="H17" s="34">
        <v>845</v>
      </c>
      <c r="I17" s="34">
        <v>1322.8</v>
      </c>
      <c r="J17" s="34">
        <v>7137</v>
      </c>
      <c r="K17" s="34">
        <v>1938.9</v>
      </c>
      <c r="L17" s="34">
        <v>113.9</v>
      </c>
      <c r="M17" s="34">
        <f t="shared" si="0"/>
        <v>64695.600000000006</v>
      </c>
    </row>
    <row r="18" spans="2:13" x14ac:dyDescent="0.2">
      <c r="B18" s="35" t="s">
        <v>11</v>
      </c>
      <c r="C18" s="34">
        <v>924.9</v>
      </c>
      <c r="D18" s="34">
        <v>19932.400000000001</v>
      </c>
      <c r="E18" s="34">
        <v>1200.3</v>
      </c>
      <c r="F18" s="34">
        <v>2145.8000000000002</v>
      </c>
      <c r="G18" s="34">
        <v>5517.5</v>
      </c>
      <c r="H18" s="34">
        <v>1227.2</v>
      </c>
      <c r="I18" s="34">
        <v>599</v>
      </c>
      <c r="J18" s="34">
        <v>9749.7999999999993</v>
      </c>
      <c r="K18" s="34">
        <v>3015.1</v>
      </c>
      <c r="L18" s="34">
        <v>97.7</v>
      </c>
      <c r="M18" s="34">
        <f t="shared" si="0"/>
        <v>44409.7</v>
      </c>
    </row>
    <row r="19" spans="2:13" x14ac:dyDescent="0.2">
      <c r="B19" s="35" t="s">
        <v>12</v>
      </c>
      <c r="C19" s="34">
        <v>23441.9</v>
      </c>
      <c r="D19" s="34">
        <v>48023.6</v>
      </c>
      <c r="E19" s="34">
        <v>839.8</v>
      </c>
      <c r="F19" s="34">
        <v>3245.8</v>
      </c>
      <c r="G19" s="34">
        <v>17205.5</v>
      </c>
      <c r="H19" s="34">
        <v>1319.1</v>
      </c>
      <c r="I19" s="34">
        <v>9670.9</v>
      </c>
      <c r="J19" s="34">
        <v>6466.5</v>
      </c>
      <c r="K19" s="34">
        <v>238</v>
      </c>
      <c r="L19" s="34">
        <v>176.5</v>
      </c>
      <c r="M19" s="34">
        <f t="shared" si="0"/>
        <v>110627.6</v>
      </c>
    </row>
    <row r="20" spans="2:13" x14ac:dyDescent="0.2">
      <c r="B20" s="9" t="s">
        <v>8</v>
      </c>
      <c r="C20" s="34">
        <v>0</v>
      </c>
      <c r="D20" s="34">
        <v>25474.1</v>
      </c>
      <c r="E20" s="34">
        <v>3457.3</v>
      </c>
      <c r="F20" s="34">
        <v>1040</v>
      </c>
      <c r="G20" s="34">
        <v>3355.8</v>
      </c>
      <c r="H20" s="34">
        <v>4496.5</v>
      </c>
      <c r="I20" s="34">
        <v>3518.7</v>
      </c>
      <c r="J20" s="34">
        <v>8025.3</v>
      </c>
      <c r="K20" s="34">
        <v>1425.1</v>
      </c>
      <c r="L20" s="34">
        <v>254.3</v>
      </c>
      <c r="M20" s="34">
        <f t="shared" si="0"/>
        <v>51047.1</v>
      </c>
    </row>
    <row r="21" spans="2:13" x14ac:dyDescent="0.2">
      <c r="B21" s="9" t="s">
        <v>1</v>
      </c>
      <c r="C21" s="34">
        <v>438</v>
      </c>
      <c r="D21" s="34">
        <v>15717.3</v>
      </c>
      <c r="E21" s="34">
        <v>6276.9</v>
      </c>
      <c r="F21" s="34">
        <v>1928</v>
      </c>
      <c r="G21" s="34">
        <v>3368.5</v>
      </c>
      <c r="H21" s="34">
        <v>1948.5</v>
      </c>
      <c r="I21" s="34">
        <v>2433.1999999999998</v>
      </c>
      <c r="J21" s="34">
        <v>6799.1</v>
      </c>
      <c r="K21" s="34">
        <v>1863</v>
      </c>
      <c r="L21" s="34">
        <v>772.2</v>
      </c>
      <c r="M21" s="34">
        <f t="shared" si="0"/>
        <v>41544.699999999997</v>
      </c>
    </row>
    <row r="22" spans="2:13" x14ac:dyDescent="0.2">
      <c r="B22" s="39" t="s">
        <v>65</v>
      </c>
      <c r="C22" s="36">
        <f>SUM(C4:C21)</f>
        <v>196293.99999999997</v>
      </c>
      <c r="D22" s="36">
        <f t="shared" ref="D22:L22" si="1">SUM(D4:D21)</f>
        <v>588304.19999999984</v>
      </c>
      <c r="E22" s="36">
        <f t="shared" si="1"/>
        <v>30394.400000000001</v>
      </c>
      <c r="F22" s="36">
        <f t="shared" si="1"/>
        <v>50170.3</v>
      </c>
      <c r="G22" s="36">
        <f t="shared" si="1"/>
        <v>134199.90000000002</v>
      </c>
      <c r="H22" s="36">
        <f t="shared" si="1"/>
        <v>36318.799999999974</v>
      </c>
      <c r="I22" s="36">
        <f t="shared" si="1"/>
        <v>160985.59999999989</v>
      </c>
      <c r="J22" s="36">
        <f t="shared" si="1"/>
        <v>125439.20000000001</v>
      </c>
      <c r="K22" s="36">
        <f>SUM(K4:K21)</f>
        <v>26205.1</v>
      </c>
      <c r="L22" s="36">
        <f t="shared" si="1"/>
        <v>3268.8</v>
      </c>
      <c r="M22" s="36">
        <f t="shared" si="0"/>
        <v>1351580.2999999998</v>
      </c>
    </row>
    <row r="23" spans="2:13" x14ac:dyDescent="0.2"/>
    <row r="24" spans="2:13" x14ac:dyDescent="0.2">
      <c r="B24" s="18" t="s">
        <v>75</v>
      </c>
    </row>
    <row r="25" spans="2:13" x14ac:dyDescent="0.2">
      <c r="B25" t="s">
        <v>76</v>
      </c>
    </row>
    <row r="26" spans="2:13"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8BC3-1D18-47A8-907F-55C0D58C9E52}">
  <dimension ref="A1:I72"/>
  <sheetViews>
    <sheetView showGridLines="0" workbookViewId="0">
      <selection activeCell="B19" sqref="B19"/>
    </sheetView>
  </sheetViews>
  <sheetFormatPr baseColWidth="10" defaultColWidth="0" defaultRowHeight="15" zeroHeight="1" x14ac:dyDescent="0.2"/>
  <cols>
    <col min="1" max="1" width="2.1640625" customWidth="1"/>
    <col min="2" max="2" width="15.83203125" bestFit="1" customWidth="1"/>
    <col min="3" max="3" width="11.83203125" bestFit="1" customWidth="1"/>
    <col min="4" max="4" width="19" bestFit="1" customWidth="1"/>
    <col min="5" max="5" width="15.5" bestFit="1" customWidth="1"/>
    <col min="6" max="6" width="2.1640625" customWidth="1"/>
    <col min="7" max="9" width="0" hidden="1" customWidth="1"/>
    <col min="10" max="16384" width="9.1640625" hidden="1"/>
  </cols>
  <sheetData>
    <row r="1" spans="2:5" x14ac:dyDescent="0.2"/>
    <row r="2" spans="2:5" x14ac:dyDescent="0.2">
      <c r="B2" s="47" t="s">
        <v>92</v>
      </c>
    </row>
    <row r="3" spans="2:5" ht="48" x14ac:dyDescent="0.2">
      <c r="B3" s="23" t="s">
        <v>57</v>
      </c>
      <c r="C3" s="23" t="s">
        <v>58</v>
      </c>
      <c r="D3" s="23" t="s">
        <v>59</v>
      </c>
      <c r="E3" s="23" t="s">
        <v>60</v>
      </c>
    </row>
    <row r="4" spans="2:5" x14ac:dyDescent="0.2">
      <c r="B4" s="9" t="s">
        <v>38</v>
      </c>
      <c r="C4" s="9" t="s">
        <v>1</v>
      </c>
      <c r="D4" s="11">
        <v>2225</v>
      </c>
      <c r="E4" s="11">
        <v>2225</v>
      </c>
    </row>
    <row r="5" spans="2:5" x14ac:dyDescent="0.2">
      <c r="B5" s="9" t="s">
        <v>38</v>
      </c>
      <c r="C5" s="9" t="s">
        <v>8</v>
      </c>
      <c r="D5" s="11">
        <v>1000</v>
      </c>
      <c r="E5" s="11">
        <v>1000</v>
      </c>
    </row>
    <row r="6" spans="2:5" x14ac:dyDescent="0.2">
      <c r="B6" s="9" t="s">
        <v>39</v>
      </c>
      <c r="C6" s="9" t="s">
        <v>31</v>
      </c>
      <c r="D6" s="11">
        <v>2348</v>
      </c>
      <c r="E6" s="11">
        <v>1649</v>
      </c>
    </row>
    <row r="7" spans="2:5" x14ac:dyDescent="0.2">
      <c r="B7" s="9" t="s">
        <v>39</v>
      </c>
      <c r="C7" s="9" t="s">
        <v>7</v>
      </c>
      <c r="D7" s="11">
        <v>2424</v>
      </c>
      <c r="E7" s="11">
        <v>1862</v>
      </c>
    </row>
    <row r="8" spans="2:5" x14ac:dyDescent="0.2">
      <c r="B8" s="9" t="s">
        <v>39</v>
      </c>
      <c r="C8" s="9" t="s">
        <v>8</v>
      </c>
      <c r="D8" s="11">
        <v>2286</v>
      </c>
      <c r="E8" s="11">
        <v>2719</v>
      </c>
    </row>
    <row r="9" spans="2:5" x14ac:dyDescent="0.2">
      <c r="B9" s="9" t="s">
        <v>1</v>
      </c>
      <c r="C9" s="9" t="s">
        <v>8</v>
      </c>
      <c r="D9" s="11">
        <v>1660</v>
      </c>
      <c r="E9" s="11">
        <v>1359</v>
      </c>
    </row>
    <row r="10" spans="2:5" x14ac:dyDescent="0.2">
      <c r="B10" s="9" t="s">
        <v>40</v>
      </c>
      <c r="C10" s="9" t="s">
        <v>1</v>
      </c>
      <c r="D10" s="11">
        <v>1127</v>
      </c>
      <c r="E10" s="11">
        <v>1265</v>
      </c>
    </row>
    <row r="11" spans="2:5" x14ac:dyDescent="0.2">
      <c r="B11" s="9" t="s">
        <v>42</v>
      </c>
      <c r="C11" s="9" t="s">
        <v>7</v>
      </c>
      <c r="D11" s="11">
        <v>3772</v>
      </c>
      <c r="E11" s="11">
        <v>3633</v>
      </c>
    </row>
    <row r="12" spans="2:5" x14ac:dyDescent="0.2">
      <c r="B12" s="9" t="s">
        <v>5</v>
      </c>
      <c r="C12" s="9" t="s">
        <v>31</v>
      </c>
      <c r="D12" s="11">
        <v>4864</v>
      </c>
      <c r="E12" s="11">
        <v>5585</v>
      </c>
    </row>
    <row r="13" spans="2:5" x14ac:dyDescent="0.2">
      <c r="B13" s="9" t="s">
        <v>5</v>
      </c>
      <c r="C13" s="9" t="s">
        <v>6</v>
      </c>
      <c r="D13" s="11">
        <v>1797</v>
      </c>
      <c r="E13" s="11">
        <v>4067</v>
      </c>
    </row>
    <row r="14" spans="2:5" x14ac:dyDescent="0.2">
      <c r="B14" s="9" t="s">
        <v>5</v>
      </c>
      <c r="C14" s="9" t="s">
        <v>7</v>
      </c>
      <c r="D14" s="11">
        <v>7602</v>
      </c>
      <c r="E14" s="11">
        <v>7341</v>
      </c>
    </row>
    <row r="15" spans="2:5" x14ac:dyDescent="0.2">
      <c r="B15" s="9" t="s">
        <v>5</v>
      </c>
      <c r="C15" s="9" t="s">
        <v>12</v>
      </c>
      <c r="D15" s="11">
        <v>6572</v>
      </c>
      <c r="E15" s="11">
        <v>10790</v>
      </c>
    </row>
    <row r="16" spans="2:5" x14ac:dyDescent="0.2">
      <c r="B16" s="9" t="s">
        <v>5</v>
      </c>
      <c r="C16" s="9" t="s">
        <v>13</v>
      </c>
      <c r="D16" s="11">
        <v>235</v>
      </c>
      <c r="E16" s="11">
        <v>3903</v>
      </c>
    </row>
    <row r="17" spans="2:5" x14ac:dyDescent="0.2">
      <c r="B17" s="9" t="s">
        <v>5</v>
      </c>
      <c r="C17" s="9" t="s">
        <v>19</v>
      </c>
      <c r="D17" s="11">
        <v>3873</v>
      </c>
      <c r="E17" s="11">
        <v>5635</v>
      </c>
    </row>
    <row r="18" spans="2:5" x14ac:dyDescent="0.2">
      <c r="B18" s="9" t="s">
        <v>31</v>
      </c>
      <c r="C18" s="9" t="s">
        <v>5</v>
      </c>
      <c r="D18" s="11">
        <v>6344</v>
      </c>
      <c r="E18" s="11">
        <v>6531</v>
      </c>
    </row>
    <row r="19" spans="2:5" x14ac:dyDescent="0.2">
      <c r="B19" s="9" t="s">
        <v>31</v>
      </c>
      <c r="C19" s="9" t="s">
        <v>7</v>
      </c>
      <c r="D19" s="11">
        <v>160</v>
      </c>
      <c r="E19" s="11">
        <v>160</v>
      </c>
    </row>
    <row r="20" spans="2:5" x14ac:dyDescent="0.2">
      <c r="B20" s="9" t="s">
        <v>31</v>
      </c>
      <c r="C20" s="9" t="s">
        <v>12</v>
      </c>
      <c r="D20" s="11">
        <v>5603</v>
      </c>
      <c r="E20" s="11">
        <v>5940</v>
      </c>
    </row>
    <row r="21" spans="2:5" x14ac:dyDescent="0.2">
      <c r="B21" s="9" t="s">
        <v>6</v>
      </c>
      <c r="C21" s="9" t="s">
        <v>5</v>
      </c>
      <c r="D21" s="11">
        <v>2117</v>
      </c>
      <c r="E21" s="11">
        <v>1093</v>
      </c>
    </row>
    <row r="22" spans="2:5" x14ac:dyDescent="0.2">
      <c r="B22" s="9" t="s">
        <v>6</v>
      </c>
      <c r="C22" s="9" t="s">
        <v>13</v>
      </c>
      <c r="D22" s="11">
        <v>2468</v>
      </c>
      <c r="E22" s="11">
        <v>1361</v>
      </c>
    </row>
    <row r="23" spans="2:5" x14ac:dyDescent="0.2">
      <c r="B23" s="9" t="s">
        <v>6</v>
      </c>
      <c r="C23" s="9" t="s">
        <v>16</v>
      </c>
      <c r="D23" s="11">
        <v>3600</v>
      </c>
      <c r="E23" s="11">
        <v>3392</v>
      </c>
    </row>
    <row r="24" spans="2:5" x14ac:dyDescent="0.2">
      <c r="B24" s="9" t="s">
        <v>6</v>
      </c>
      <c r="C24" s="9" t="s">
        <v>19</v>
      </c>
      <c r="D24" s="11">
        <v>3033</v>
      </c>
      <c r="E24" s="11">
        <v>3878</v>
      </c>
    </row>
    <row r="25" spans="2:5" x14ac:dyDescent="0.2">
      <c r="B25" s="9" t="s">
        <v>7</v>
      </c>
      <c r="C25" s="9" t="s">
        <v>5</v>
      </c>
      <c r="D25" s="11">
        <v>6199</v>
      </c>
      <c r="E25" s="11">
        <v>7306</v>
      </c>
    </row>
    <row r="26" spans="2:5" x14ac:dyDescent="0.2">
      <c r="B26" s="9" t="s">
        <v>7</v>
      </c>
      <c r="C26" s="9" t="s">
        <v>31</v>
      </c>
      <c r="D26" s="11">
        <v>160</v>
      </c>
      <c r="E26" s="11">
        <v>160</v>
      </c>
    </row>
    <row r="27" spans="2:5" x14ac:dyDescent="0.2">
      <c r="B27" s="9" t="s">
        <v>7</v>
      </c>
      <c r="C27" s="9" t="s">
        <v>12</v>
      </c>
      <c r="D27" s="11">
        <v>2518</v>
      </c>
      <c r="E27" s="11">
        <v>8011</v>
      </c>
    </row>
    <row r="28" spans="2:5" x14ac:dyDescent="0.2">
      <c r="B28" s="9" t="s">
        <v>7</v>
      </c>
      <c r="C28" s="9" t="s">
        <v>13</v>
      </c>
      <c r="D28" s="11">
        <v>150</v>
      </c>
      <c r="E28" s="11">
        <v>4141</v>
      </c>
    </row>
    <row r="29" spans="2:5" x14ac:dyDescent="0.2">
      <c r="B29" s="9" t="s">
        <v>7</v>
      </c>
      <c r="C29" s="9" t="s">
        <v>18</v>
      </c>
      <c r="D29" s="11">
        <v>2209</v>
      </c>
      <c r="E29" s="11">
        <v>0</v>
      </c>
    </row>
    <row r="30" spans="2:5" x14ac:dyDescent="0.2">
      <c r="B30" s="9" t="s">
        <v>7</v>
      </c>
      <c r="C30" s="9" t="s">
        <v>19</v>
      </c>
      <c r="D30" s="11">
        <v>2086</v>
      </c>
      <c r="E30" s="11">
        <v>3801</v>
      </c>
    </row>
    <row r="31" spans="2:5" x14ac:dyDescent="0.2">
      <c r="B31" s="9" t="s">
        <v>8</v>
      </c>
      <c r="C31" s="9" t="s">
        <v>1</v>
      </c>
      <c r="D31" s="11">
        <v>1303</v>
      </c>
      <c r="E31" s="11">
        <v>2432</v>
      </c>
    </row>
    <row r="32" spans="2:5" x14ac:dyDescent="0.2">
      <c r="B32" s="9" t="s">
        <v>8</v>
      </c>
      <c r="C32" s="9" t="s">
        <v>10</v>
      </c>
      <c r="D32" s="11">
        <v>913</v>
      </c>
      <c r="E32" s="11">
        <v>4019</v>
      </c>
    </row>
    <row r="33" spans="2:5" x14ac:dyDescent="0.2">
      <c r="B33" s="9" t="s">
        <v>10</v>
      </c>
      <c r="C33" s="9" t="s">
        <v>8</v>
      </c>
      <c r="D33" s="11">
        <v>1356</v>
      </c>
      <c r="E33" s="11">
        <v>4814</v>
      </c>
    </row>
    <row r="34" spans="2:5" x14ac:dyDescent="0.2">
      <c r="B34" s="9" t="s">
        <v>10</v>
      </c>
      <c r="C34" s="9" t="s">
        <v>11</v>
      </c>
      <c r="D34" s="11">
        <v>5094.0153819999996</v>
      </c>
      <c r="E34" s="11">
        <v>6770</v>
      </c>
    </row>
    <row r="35" spans="2:5" x14ac:dyDescent="0.2">
      <c r="B35" s="9" t="s">
        <v>10</v>
      </c>
      <c r="C35" s="9" t="s">
        <v>12</v>
      </c>
      <c r="D35" s="11">
        <v>1443</v>
      </c>
      <c r="E35" s="11">
        <v>166</v>
      </c>
    </row>
    <row r="36" spans="2:5" x14ac:dyDescent="0.2">
      <c r="B36" s="9" t="s">
        <v>11</v>
      </c>
      <c r="C36" s="9" t="s">
        <v>10</v>
      </c>
      <c r="D36" s="11">
        <v>1605</v>
      </c>
      <c r="E36" s="11">
        <v>4166</v>
      </c>
    </row>
    <row r="37" spans="2:5" x14ac:dyDescent="0.2">
      <c r="B37" s="9" t="s">
        <v>11</v>
      </c>
      <c r="C37" s="9" t="s">
        <v>12</v>
      </c>
      <c r="D37" s="11">
        <v>5347</v>
      </c>
      <c r="E37" s="11">
        <v>10942</v>
      </c>
    </row>
    <row r="38" spans="2:5" x14ac:dyDescent="0.2">
      <c r="B38" s="9" t="s">
        <v>11</v>
      </c>
      <c r="C38" s="9" t="s">
        <v>14</v>
      </c>
      <c r="D38" s="11">
        <v>4665</v>
      </c>
      <c r="E38" s="11">
        <v>5463</v>
      </c>
    </row>
    <row r="39" spans="2:5" x14ac:dyDescent="0.2">
      <c r="B39" s="9" t="s">
        <v>12</v>
      </c>
      <c r="C39" s="9" t="s">
        <v>5</v>
      </c>
      <c r="D39" s="11">
        <v>6986</v>
      </c>
      <c r="E39" s="11">
        <v>20449</v>
      </c>
    </row>
    <row r="40" spans="2:5" x14ac:dyDescent="0.2">
      <c r="B40" s="9" t="s">
        <v>12</v>
      </c>
      <c r="C40" s="9" t="s">
        <v>31</v>
      </c>
      <c r="D40" s="11">
        <v>4345</v>
      </c>
      <c r="E40" s="11">
        <v>5608</v>
      </c>
    </row>
    <row r="41" spans="2:5" x14ac:dyDescent="0.2">
      <c r="B41" s="9" t="s">
        <v>12</v>
      </c>
      <c r="C41" s="9" t="s">
        <v>7</v>
      </c>
      <c r="D41" s="11">
        <v>7791</v>
      </c>
      <c r="E41" s="11">
        <v>9086</v>
      </c>
    </row>
    <row r="42" spans="2:5" x14ac:dyDescent="0.2">
      <c r="B42" s="9" t="s">
        <v>12</v>
      </c>
      <c r="C42" s="9" t="s">
        <v>10</v>
      </c>
      <c r="D42" s="11">
        <v>4762.0153819999996</v>
      </c>
      <c r="E42" s="11">
        <v>9815</v>
      </c>
    </row>
    <row r="43" spans="2:5" x14ac:dyDescent="0.2">
      <c r="B43" s="9" t="s">
        <v>12</v>
      </c>
      <c r="C43" s="9" t="s">
        <v>11</v>
      </c>
      <c r="D43" s="11">
        <v>7040.9846180000004</v>
      </c>
      <c r="E43" s="11">
        <v>9035</v>
      </c>
    </row>
    <row r="44" spans="2:5" x14ac:dyDescent="0.2">
      <c r="B44" s="9" t="s">
        <v>12</v>
      </c>
      <c r="C44" s="9" t="s">
        <v>13</v>
      </c>
      <c r="D44" s="11">
        <v>5444</v>
      </c>
      <c r="E44" s="11">
        <v>5786</v>
      </c>
    </row>
    <row r="45" spans="2:5" x14ac:dyDescent="0.2">
      <c r="B45" s="9" t="s">
        <v>12</v>
      </c>
      <c r="C45" s="9" t="s">
        <v>14</v>
      </c>
      <c r="D45" s="11">
        <v>5318</v>
      </c>
      <c r="E45" s="11">
        <v>4286</v>
      </c>
    </row>
    <row r="46" spans="2:5" x14ac:dyDescent="0.2">
      <c r="B46" s="9" t="s">
        <v>41</v>
      </c>
      <c r="C46" s="9" t="s">
        <v>18</v>
      </c>
      <c r="D46" s="11">
        <v>165</v>
      </c>
      <c r="E46" s="11">
        <v>663</v>
      </c>
    </row>
    <row r="47" spans="2:5" x14ac:dyDescent="0.2">
      <c r="B47" s="9" t="s">
        <v>13</v>
      </c>
      <c r="C47" s="9" t="s">
        <v>5</v>
      </c>
      <c r="D47" s="11">
        <v>8288</v>
      </c>
      <c r="E47" s="11">
        <v>8441</v>
      </c>
    </row>
    <row r="48" spans="2:5" x14ac:dyDescent="0.2">
      <c r="B48" s="9" t="s">
        <v>13</v>
      </c>
      <c r="C48" s="9" t="s">
        <v>6</v>
      </c>
      <c r="D48" s="11">
        <v>1457</v>
      </c>
      <c r="E48" s="11">
        <v>3342</v>
      </c>
    </row>
    <row r="49" spans="2:5" x14ac:dyDescent="0.2">
      <c r="B49" s="9" t="s">
        <v>13</v>
      </c>
      <c r="C49" s="9" t="s">
        <v>7</v>
      </c>
      <c r="D49" s="11">
        <v>3671</v>
      </c>
      <c r="E49" s="11">
        <v>6877</v>
      </c>
    </row>
    <row r="50" spans="2:5" x14ac:dyDescent="0.2">
      <c r="B50" s="9" t="s">
        <v>13</v>
      </c>
      <c r="C50" s="9" t="s">
        <v>12</v>
      </c>
      <c r="D50" s="11">
        <v>6646</v>
      </c>
      <c r="E50" s="11">
        <v>6710</v>
      </c>
    </row>
    <row r="51" spans="2:5" x14ac:dyDescent="0.2">
      <c r="B51" s="9" t="s">
        <v>13</v>
      </c>
      <c r="C51" s="9" t="s">
        <v>14</v>
      </c>
      <c r="D51" s="11">
        <v>2419</v>
      </c>
      <c r="E51" s="11">
        <v>3311</v>
      </c>
    </row>
    <row r="52" spans="2:5" x14ac:dyDescent="0.2">
      <c r="B52" s="9" t="s">
        <v>13</v>
      </c>
      <c r="C52" s="9" t="s">
        <v>16</v>
      </c>
      <c r="D52" s="11">
        <v>1095</v>
      </c>
      <c r="E52" s="11">
        <v>5387</v>
      </c>
    </row>
    <row r="53" spans="2:5" x14ac:dyDescent="0.2">
      <c r="B53" s="9" t="s">
        <v>13</v>
      </c>
      <c r="C53" s="9" t="s">
        <v>18</v>
      </c>
      <c r="D53" s="11">
        <v>1183</v>
      </c>
      <c r="E53" s="11">
        <v>0</v>
      </c>
    </row>
    <row r="54" spans="2:5" x14ac:dyDescent="0.2">
      <c r="B54" s="9" t="s">
        <v>13</v>
      </c>
      <c r="C54" s="9" t="s">
        <v>19</v>
      </c>
      <c r="D54" s="11">
        <v>5042</v>
      </c>
      <c r="E54" s="11">
        <v>6445</v>
      </c>
    </row>
    <row r="55" spans="2:5" x14ac:dyDescent="0.2">
      <c r="B55" s="9" t="s">
        <v>14</v>
      </c>
      <c r="C55" s="9" t="s">
        <v>11</v>
      </c>
      <c r="D55" s="11">
        <v>4596</v>
      </c>
      <c r="E55" s="11">
        <v>4963</v>
      </c>
    </row>
    <row r="56" spans="2:5" x14ac:dyDescent="0.2">
      <c r="B56" s="9" t="s">
        <v>14</v>
      </c>
      <c r="C56" s="9" t="s">
        <v>12</v>
      </c>
      <c r="D56" s="11">
        <v>5185</v>
      </c>
      <c r="E56" s="11">
        <v>4448</v>
      </c>
    </row>
    <row r="57" spans="2:5" x14ac:dyDescent="0.2">
      <c r="B57" s="9" t="s">
        <v>14</v>
      </c>
      <c r="C57" s="9" t="s">
        <v>13</v>
      </c>
      <c r="D57" s="11">
        <v>3257</v>
      </c>
      <c r="E57" s="11">
        <v>2675</v>
      </c>
    </row>
    <row r="58" spans="2:5" x14ac:dyDescent="0.2">
      <c r="B58" s="9" t="s">
        <v>14</v>
      </c>
      <c r="C58" s="9" t="s">
        <v>16</v>
      </c>
      <c r="D58" s="11">
        <v>1703</v>
      </c>
      <c r="E58" s="11">
        <v>3536</v>
      </c>
    </row>
    <row r="59" spans="2:5" x14ac:dyDescent="0.2">
      <c r="B59" s="9" t="s">
        <v>15</v>
      </c>
      <c r="C59" s="9" t="s">
        <v>16</v>
      </c>
      <c r="D59" s="11">
        <v>1322</v>
      </c>
      <c r="E59" s="11">
        <v>0</v>
      </c>
    </row>
    <row r="60" spans="2:5" x14ac:dyDescent="0.2">
      <c r="B60" s="9" t="s">
        <v>16</v>
      </c>
      <c r="C60" s="9" t="s">
        <v>6</v>
      </c>
      <c r="D60" s="11">
        <v>1638</v>
      </c>
      <c r="E60" s="11">
        <v>4028</v>
      </c>
    </row>
    <row r="61" spans="2:5" x14ac:dyDescent="0.2">
      <c r="B61" s="9" t="s">
        <v>16</v>
      </c>
      <c r="C61" s="9" t="s">
        <v>13</v>
      </c>
      <c r="D61" s="11">
        <v>6579</v>
      </c>
      <c r="E61" s="11">
        <v>4639</v>
      </c>
    </row>
    <row r="62" spans="2:5" x14ac:dyDescent="0.2">
      <c r="B62" s="9" t="s">
        <v>16</v>
      </c>
      <c r="C62" s="9" t="s">
        <v>14</v>
      </c>
      <c r="D62" s="11">
        <v>2397</v>
      </c>
      <c r="E62" s="11">
        <v>3669</v>
      </c>
    </row>
    <row r="63" spans="2:5" x14ac:dyDescent="0.2">
      <c r="B63" s="9" t="s">
        <v>16</v>
      </c>
      <c r="C63" s="9" t="s">
        <v>15</v>
      </c>
      <c r="D63" s="11">
        <v>2958</v>
      </c>
      <c r="E63" s="11">
        <v>1807</v>
      </c>
    </row>
    <row r="64" spans="2:5" x14ac:dyDescent="0.2">
      <c r="B64" s="9" t="s">
        <v>18</v>
      </c>
      <c r="C64" s="9" t="s">
        <v>7</v>
      </c>
      <c r="D64" s="11">
        <v>623</v>
      </c>
      <c r="E64" s="11">
        <v>778</v>
      </c>
    </row>
    <row r="65" spans="2:5" x14ac:dyDescent="0.2">
      <c r="B65" s="9" t="s">
        <v>18</v>
      </c>
      <c r="C65" s="9" t="s">
        <v>13</v>
      </c>
      <c r="D65" s="11">
        <v>128</v>
      </c>
      <c r="E65" s="11">
        <v>1102</v>
      </c>
    </row>
    <row r="66" spans="2:5" x14ac:dyDescent="0.2">
      <c r="B66" s="9" t="s">
        <v>18</v>
      </c>
      <c r="C66" s="9" t="s">
        <v>19</v>
      </c>
      <c r="D66" s="11">
        <v>1501</v>
      </c>
      <c r="E66" s="11">
        <v>1785</v>
      </c>
    </row>
    <row r="67" spans="2:5" x14ac:dyDescent="0.2">
      <c r="B67" s="9" t="s">
        <v>19</v>
      </c>
      <c r="C67" s="9" t="s">
        <v>5</v>
      </c>
      <c r="D67" s="11">
        <v>2481</v>
      </c>
      <c r="E67" s="11">
        <v>2420</v>
      </c>
    </row>
    <row r="68" spans="2:5" x14ac:dyDescent="0.2">
      <c r="B68" s="9" t="s">
        <v>19</v>
      </c>
      <c r="C68" s="9" t="s">
        <v>6</v>
      </c>
      <c r="D68" s="11">
        <v>4295</v>
      </c>
      <c r="E68" s="11">
        <v>4336</v>
      </c>
    </row>
    <row r="69" spans="2:5" x14ac:dyDescent="0.2">
      <c r="B69" s="9" t="s">
        <v>19</v>
      </c>
      <c r="C69" s="9" t="s">
        <v>7</v>
      </c>
      <c r="D69" s="11">
        <v>3323</v>
      </c>
      <c r="E69" s="11">
        <v>1196</v>
      </c>
    </row>
    <row r="70" spans="2:5" x14ac:dyDescent="0.2">
      <c r="B70" s="9" t="s">
        <v>19</v>
      </c>
      <c r="C70" s="9" t="s">
        <v>13</v>
      </c>
      <c r="D70" s="11">
        <v>859</v>
      </c>
      <c r="E70" s="11">
        <v>5591</v>
      </c>
    </row>
    <row r="71" spans="2:5" x14ac:dyDescent="0.2">
      <c r="B71" s="9" t="s">
        <v>19</v>
      </c>
      <c r="C71" s="9" t="s">
        <v>18</v>
      </c>
      <c r="D71" s="11">
        <v>1705</v>
      </c>
      <c r="E71" s="11">
        <v>1785</v>
      </c>
    </row>
    <row r="72" spans="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4556A-8F91-4C1C-95C9-97E75697670E}">
  <dimension ref="A1:O26"/>
  <sheetViews>
    <sheetView showGridLines="0" workbookViewId="0">
      <selection activeCell="B19" sqref="B19"/>
    </sheetView>
  </sheetViews>
  <sheetFormatPr baseColWidth="10" defaultColWidth="0" defaultRowHeight="15" zeroHeight="1" x14ac:dyDescent="0.2"/>
  <cols>
    <col min="1" max="1" width="1.5" customWidth="1"/>
    <col min="2" max="2" width="13" customWidth="1"/>
    <col min="3" max="4" width="15" customWidth="1"/>
    <col min="5" max="5" width="15" style="12" customWidth="1"/>
    <col min="6" max="6" width="1.83203125" style="12" customWidth="1"/>
    <col min="7" max="15" width="0" hidden="1" customWidth="1"/>
    <col min="16" max="16384" width="9.1640625" hidden="1"/>
  </cols>
  <sheetData>
    <row r="1" spans="2:6" x14ac:dyDescent="0.2"/>
    <row r="2" spans="2:6" ht="12" customHeight="1" x14ac:dyDescent="0.2">
      <c r="B2" s="47" t="s">
        <v>93</v>
      </c>
    </row>
    <row r="3" spans="2:6" ht="50" x14ac:dyDescent="0.2">
      <c r="B3" s="24" t="s">
        <v>20</v>
      </c>
      <c r="C3" s="25" t="s">
        <v>61</v>
      </c>
      <c r="D3" s="25" t="s">
        <v>62</v>
      </c>
      <c r="E3" s="25" t="s">
        <v>63</v>
      </c>
      <c r="F3" s="13"/>
    </row>
    <row r="4" spans="2:6" x14ac:dyDescent="0.2">
      <c r="B4" s="9" t="s">
        <v>18</v>
      </c>
      <c r="C4" s="21">
        <f>ROUND(SUMIFS('Transfer Capability'!D:D,'Transfer Capability'!C:C,'Total Import Limits'!B4),-1)</f>
        <v>5260</v>
      </c>
      <c r="D4" s="21">
        <v>2210</v>
      </c>
      <c r="E4" s="57">
        <v>2100</v>
      </c>
    </row>
    <row r="5" spans="2:6" x14ac:dyDescent="0.2">
      <c r="B5" s="9" t="s">
        <v>19</v>
      </c>
      <c r="C5" s="21">
        <f>ROUND(SUMIFS('Transfer Capability'!D:D,'Transfer Capability'!C:C,'Total Import Limits'!B5),-1)</f>
        <v>15540</v>
      </c>
      <c r="D5" s="21">
        <v>6450</v>
      </c>
      <c r="E5" s="58"/>
    </row>
    <row r="6" spans="2:6" x14ac:dyDescent="0.2">
      <c r="B6" s="9" t="s">
        <v>7</v>
      </c>
      <c r="C6" s="21">
        <f>ROUND(SUMIFS('Transfer Capability'!D:D,'Transfer Capability'!C:C,'Total Import Limits'!B6),-1)</f>
        <v>29370</v>
      </c>
      <c r="D6" s="21">
        <v>7790</v>
      </c>
      <c r="E6" s="60">
        <v>5000</v>
      </c>
      <c r="F6" s="16"/>
    </row>
    <row r="7" spans="2:6" x14ac:dyDescent="0.2">
      <c r="B7" s="9" t="s">
        <v>5</v>
      </c>
      <c r="C7" s="21">
        <f>ROUND(SUMIFS('Transfer Capability'!D:D,'Transfer Capability'!C:C,'Total Import Limits'!B7),-1)</f>
        <v>32420</v>
      </c>
      <c r="D7" s="21">
        <v>12710</v>
      </c>
      <c r="E7" s="60"/>
      <c r="F7" s="16"/>
    </row>
    <row r="8" spans="2:6" x14ac:dyDescent="0.2">
      <c r="B8" s="9" t="s">
        <v>31</v>
      </c>
      <c r="C8" s="21">
        <f>ROUND(SUMIFS('Transfer Capability'!D:D,'Transfer Capability'!C:C,'Total Import Limits'!B8),-1)</f>
        <v>11720</v>
      </c>
      <c r="D8" s="21">
        <v>5140</v>
      </c>
      <c r="E8" s="60"/>
      <c r="F8" s="16"/>
    </row>
    <row r="9" spans="2:6" x14ac:dyDescent="0.2">
      <c r="B9" s="9" t="s">
        <v>6</v>
      </c>
      <c r="C9" s="21">
        <f>ROUND(SUMIFS('Transfer Capability'!D:D,'Transfer Capability'!C:C,'Total Import Limits'!B9),-1)</f>
        <v>9190</v>
      </c>
      <c r="D9" s="21">
        <v>4300</v>
      </c>
      <c r="E9" s="60"/>
      <c r="F9" s="16"/>
    </row>
    <row r="10" spans="2:6" x14ac:dyDescent="0.2">
      <c r="B10" s="9" t="s">
        <v>13</v>
      </c>
      <c r="C10" s="21">
        <f>ROUND(SUMIFS('Transfer Capability'!D:D,'Transfer Capability'!C:C,'Total Import Limits'!B10),-1)</f>
        <v>19120</v>
      </c>
      <c r="D10" s="21">
        <v>8440</v>
      </c>
      <c r="E10" s="20">
        <v>4500</v>
      </c>
    </row>
    <row r="11" spans="2:6" x14ac:dyDescent="0.2">
      <c r="B11" s="9" t="s">
        <v>16</v>
      </c>
      <c r="C11" s="21">
        <f>ROUND(SUMIFS('Transfer Capability'!D:D,'Transfer Capability'!C:C,'Total Import Limits'!B11),-1)</f>
        <v>7720</v>
      </c>
      <c r="D11" s="21">
        <v>6530</v>
      </c>
      <c r="E11" s="20">
        <v>900</v>
      </c>
    </row>
    <row r="12" spans="2:6" x14ac:dyDescent="0.2">
      <c r="B12" s="9" t="s">
        <v>15</v>
      </c>
      <c r="C12" s="21">
        <f>ROUND(SUMIFS('Transfer Capability'!D:D,'Transfer Capability'!C:C,'Total Import Limits'!B12),-1)</f>
        <v>2960</v>
      </c>
      <c r="D12" s="21">
        <v>2960</v>
      </c>
      <c r="E12" s="20">
        <v>200</v>
      </c>
    </row>
    <row r="13" spans="2:6" x14ac:dyDescent="0.2">
      <c r="B13" s="9" t="s">
        <v>14</v>
      </c>
      <c r="C13" s="21">
        <f>ROUND(SUMIFS('Transfer Capability'!D:D,'Transfer Capability'!C:C,'Total Import Limits'!B13),-1)</f>
        <v>14800</v>
      </c>
      <c r="D13" s="21">
        <v>5460</v>
      </c>
      <c r="E13" s="20">
        <v>590</v>
      </c>
    </row>
    <row r="14" spans="2:6" x14ac:dyDescent="0.2">
      <c r="B14" s="9" t="s">
        <v>12</v>
      </c>
      <c r="C14" s="21">
        <f>ROUND(SUMIFS('Transfer Capability'!D:D,'Transfer Capability'!C:C,'Total Import Limits'!B14),-1)</f>
        <v>33310</v>
      </c>
      <c r="D14" s="21">
        <v>10940</v>
      </c>
      <c r="E14" s="60">
        <v>3500</v>
      </c>
    </row>
    <row r="15" spans="2:6" x14ac:dyDescent="0.2">
      <c r="B15" s="9" t="s">
        <v>11</v>
      </c>
      <c r="C15" s="21">
        <f>ROUND(SUMIFS('Transfer Capability'!D:D,'Transfer Capability'!C:C,'Total Import Limits'!B15),-1)</f>
        <v>16730</v>
      </c>
      <c r="D15" s="21">
        <v>9580</v>
      </c>
      <c r="E15" s="60"/>
    </row>
    <row r="16" spans="2:6" x14ac:dyDescent="0.2">
      <c r="B16" s="9" t="s">
        <v>10</v>
      </c>
      <c r="C16" s="21">
        <f>ROUND(SUMIFS('Transfer Capability'!D:D,'Transfer Capability'!C:C,'Total Import Limits'!B16),-1)</f>
        <v>7280</v>
      </c>
      <c r="D16" s="21">
        <v>4760</v>
      </c>
      <c r="E16" s="60"/>
    </row>
    <row r="17" spans="2:6" x14ac:dyDescent="0.2">
      <c r="B17" s="9" t="s">
        <v>8</v>
      </c>
      <c r="C17" s="21">
        <f>ROUND(SUMIFS('Transfer Capability'!D:D,'Transfer Capability'!C:C,'Total Import Limits'!B17),-1)</f>
        <v>6300</v>
      </c>
      <c r="D17" s="21">
        <v>2800</v>
      </c>
      <c r="E17" s="17">
        <v>4610</v>
      </c>
      <c r="F17" s="15"/>
    </row>
    <row r="18" spans="2:6" x14ac:dyDescent="0.2">
      <c r="B18" s="9" t="s">
        <v>1</v>
      </c>
      <c r="C18" s="21">
        <f>ROUND(SUMIFS('Transfer Capability'!D:D,'Transfer Capability'!C:C,'Total Import Limits'!B18),-1)</f>
        <v>4660</v>
      </c>
      <c r="D18" s="21">
        <v>2310</v>
      </c>
      <c r="E18" s="17">
        <v>3980</v>
      </c>
      <c r="F18" s="15"/>
    </row>
    <row r="19" spans="2:6" x14ac:dyDescent="0.2"/>
    <row r="20" spans="2:6" x14ac:dyDescent="0.2">
      <c r="B20" s="19" t="s">
        <v>50</v>
      </c>
    </row>
    <row r="21" spans="2:6" ht="61.5" customHeight="1" x14ac:dyDescent="0.2">
      <c r="B21" s="59" t="s">
        <v>52</v>
      </c>
      <c r="C21" s="59"/>
      <c r="D21" s="59"/>
      <c r="E21" s="59"/>
    </row>
    <row r="22" spans="2:6" s="14" customFormat="1" ht="40.5" customHeight="1" x14ac:dyDescent="0.2">
      <c r="B22" s="59" t="s">
        <v>53</v>
      </c>
      <c r="C22" s="59"/>
      <c r="D22" s="59"/>
      <c r="E22" s="59"/>
      <c r="F22" s="13"/>
    </row>
    <row r="23" spans="2:6" ht="42" customHeight="1" x14ac:dyDescent="0.2">
      <c r="B23" s="59" t="s">
        <v>54</v>
      </c>
      <c r="C23" s="59"/>
      <c r="D23" s="59"/>
      <c r="E23" s="59"/>
    </row>
    <row r="24" spans="2:6" x14ac:dyDescent="0.2"/>
    <row r="25" spans="2:6" x14ac:dyDescent="0.2">
      <c r="B25" s="19" t="s">
        <v>55</v>
      </c>
    </row>
    <row r="26" spans="2:6" ht="155.25" customHeight="1" x14ac:dyDescent="0.2">
      <c r="B26" s="59" t="s">
        <v>56</v>
      </c>
      <c r="C26" s="59"/>
      <c r="D26" s="59"/>
      <c r="E26" s="59"/>
    </row>
  </sheetData>
  <mergeCells count="7">
    <mergeCell ref="E4:E5"/>
    <mergeCell ref="B21:E21"/>
    <mergeCell ref="B22:E22"/>
    <mergeCell ref="B23:E23"/>
    <mergeCell ref="B26:E26"/>
    <mergeCell ref="E6:E9"/>
    <mergeCell ref="E14:E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EF11-750C-42AF-B9B8-61635BB44A32}">
  <dimension ref="A1:I19"/>
  <sheetViews>
    <sheetView showGridLines="0" workbookViewId="0">
      <selection activeCell="B19" sqref="B19"/>
    </sheetView>
  </sheetViews>
  <sheetFormatPr baseColWidth="10" defaultColWidth="0" defaultRowHeight="15" zeroHeight="1" x14ac:dyDescent="0.2"/>
  <cols>
    <col min="1" max="1" width="3.33203125" customWidth="1"/>
    <col min="2" max="2" width="15" bestFit="1" customWidth="1"/>
    <col min="3" max="3" width="39.1640625" customWidth="1"/>
    <col min="4" max="8" width="14.5" customWidth="1"/>
    <col min="9" max="9" width="2.5" customWidth="1"/>
    <col min="10" max="16384" width="9.1640625" hidden="1"/>
  </cols>
  <sheetData>
    <row r="1" spans="2:8" x14ac:dyDescent="0.2"/>
    <row r="2" spans="2:8" x14ac:dyDescent="0.2">
      <c r="B2" s="47" t="s">
        <v>94</v>
      </c>
    </row>
    <row r="3" spans="2:8" ht="48" x14ac:dyDescent="0.2">
      <c r="B3" s="23" t="s">
        <v>43</v>
      </c>
      <c r="C3" s="37" t="s">
        <v>67</v>
      </c>
      <c r="D3" s="25" t="s">
        <v>48</v>
      </c>
      <c r="E3" s="25" t="s">
        <v>49</v>
      </c>
      <c r="F3" s="25" t="s">
        <v>73</v>
      </c>
      <c r="G3" s="25" t="s">
        <v>44</v>
      </c>
      <c r="H3" s="25" t="s">
        <v>45</v>
      </c>
    </row>
    <row r="4" spans="2:8" x14ac:dyDescent="0.2">
      <c r="B4" s="9" t="s">
        <v>38</v>
      </c>
      <c r="C4" s="9" t="s">
        <v>68</v>
      </c>
      <c r="D4" s="41">
        <v>3840</v>
      </c>
      <c r="E4" s="41">
        <v>3500</v>
      </c>
      <c r="F4" s="40">
        <v>0.68280202278713797</v>
      </c>
      <c r="G4" s="42">
        <v>62870</v>
      </c>
      <c r="H4" s="42">
        <v>57370</v>
      </c>
    </row>
    <row r="5" spans="2:8" x14ac:dyDescent="0.2">
      <c r="B5" s="9" t="s">
        <v>39</v>
      </c>
      <c r="C5" s="9" t="s">
        <v>69</v>
      </c>
      <c r="D5" s="41">
        <v>2760</v>
      </c>
      <c r="E5" s="41">
        <v>2850</v>
      </c>
      <c r="F5" s="40">
        <v>0.57188313837471605</v>
      </c>
      <c r="G5" s="42">
        <v>45220</v>
      </c>
      <c r="H5" s="42">
        <v>46700</v>
      </c>
    </row>
    <row r="6" spans="2:8" x14ac:dyDescent="0.2">
      <c r="B6" s="9" t="s">
        <v>40</v>
      </c>
      <c r="C6" s="9" t="s">
        <v>70</v>
      </c>
      <c r="D6" s="41">
        <v>830</v>
      </c>
      <c r="E6" s="41">
        <v>840</v>
      </c>
      <c r="F6" s="40">
        <v>0.28111838297652803</v>
      </c>
      <c r="G6" s="42">
        <v>13630</v>
      </c>
      <c r="H6" s="42">
        <v>13750</v>
      </c>
    </row>
    <row r="7" spans="2:8" x14ac:dyDescent="0.2">
      <c r="B7" s="9" t="s">
        <v>42</v>
      </c>
      <c r="C7" s="9" t="s">
        <v>72</v>
      </c>
      <c r="D7" s="41">
        <v>2380</v>
      </c>
      <c r="E7" s="41">
        <v>1830</v>
      </c>
      <c r="F7" s="40">
        <v>0.369542215309273</v>
      </c>
      <c r="G7" s="42">
        <v>38950</v>
      </c>
      <c r="H7" s="42">
        <v>30040</v>
      </c>
    </row>
    <row r="8" spans="2:8" x14ac:dyDescent="0.2">
      <c r="B8" s="9" t="s">
        <v>41</v>
      </c>
      <c r="C8" s="9" t="s">
        <v>71</v>
      </c>
      <c r="D8" s="41">
        <v>140</v>
      </c>
      <c r="E8" s="41">
        <v>140</v>
      </c>
      <c r="F8" s="40">
        <v>7.0422535211267595E-2</v>
      </c>
      <c r="G8" s="42">
        <v>2330</v>
      </c>
      <c r="H8" s="42">
        <v>2330</v>
      </c>
    </row>
    <row r="9" spans="2:8" x14ac:dyDescent="0.2">
      <c r="B9" s="9" t="s">
        <v>18</v>
      </c>
      <c r="C9" s="9" t="s">
        <v>46</v>
      </c>
      <c r="D9" s="41">
        <v>280</v>
      </c>
      <c r="E9" s="41">
        <v>280</v>
      </c>
      <c r="F9" s="40">
        <v>3.5971223021582698E-2</v>
      </c>
      <c r="G9" s="42">
        <v>4560</v>
      </c>
      <c r="H9" s="42">
        <v>4570</v>
      </c>
    </row>
    <row r="10" spans="2:8" x14ac:dyDescent="0.2">
      <c r="B10" s="9" t="s">
        <v>19</v>
      </c>
      <c r="C10" s="9" t="s">
        <v>47</v>
      </c>
      <c r="D10" s="41">
        <v>1130</v>
      </c>
      <c r="E10" s="41">
        <v>1200</v>
      </c>
      <c r="F10" s="40">
        <v>0.24505672273877899</v>
      </c>
      <c r="G10" s="42">
        <v>18470</v>
      </c>
      <c r="H10" s="42">
        <v>19600</v>
      </c>
    </row>
    <row r="11" spans="2:8" x14ac:dyDescent="0.2">
      <c r="D11" s="33"/>
      <c r="E11" s="33"/>
      <c r="G11" s="27"/>
      <c r="H11" s="27"/>
    </row>
    <row r="12" spans="2:8" x14ac:dyDescent="0.2">
      <c r="B12" s="19" t="s">
        <v>51</v>
      </c>
      <c r="D12" s="33"/>
      <c r="E12" s="33"/>
      <c r="G12" s="27"/>
      <c r="H12" s="27"/>
    </row>
    <row r="13" spans="2:8" x14ac:dyDescent="0.2">
      <c r="B13" s="22" t="s">
        <v>89</v>
      </c>
      <c r="D13" s="33"/>
      <c r="E13" s="33"/>
      <c r="G13" s="27"/>
      <c r="H13" s="27"/>
    </row>
    <row r="14" spans="2:8" x14ac:dyDescent="0.2">
      <c r="B14" s="22" t="s">
        <v>74</v>
      </c>
      <c r="D14" s="33"/>
      <c r="E14" s="33"/>
      <c r="G14" s="27"/>
      <c r="H14" s="27"/>
    </row>
    <row r="15" spans="2:8" x14ac:dyDescent="0.2">
      <c r="B15" s="22" t="s">
        <v>100</v>
      </c>
      <c r="D15" s="33"/>
      <c r="E15" s="33"/>
      <c r="G15" s="27"/>
      <c r="H15" s="27"/>
    </row>
    <row r="16" spans="2:8" x14ac:dyDescent="0.2">
      <c r="D16" s="33"/>
      <c r="E16" s="33"/>
      <c r="G16" s="27"/>
      <c r="H16" s="27"/>
    </row>
    <row r="17" spans="4:8" hidden="1" x14ac:dyDescent="0.2">
      <c r="D17" s="33"/>
      <c r="E17" s="33"/>
      <c r="G17" s="27"/>
      <c r="H17" s="27"/>
    </row>
    <row r="18" spans="4:8" hidden="1" x14ac:dyDescent="0.2">
      <c r="G18" s="27"/>
      <c r="H18" s="27"/>
    </row>
    <row r="19" spans="4:8" hidden="1" x14ac:dyDescent="0.2">
      <c r="G19" s="27"/>
      <c r="H19"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Table of Contents</vt:lpstr>
      <vt:lpstr>Peak Demand</vt:lpstr>
      <vt:lpstr>Capacity by Region</vt:lpstr>
      <vt:lpstr>Transfer Capability</vt:lpstr>
      <vt:lpstr>Total Import Limits</vt:lpstr>
      <vt:lpstr>Proxy Gen Statistics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Hostetter</dc:creator>
  <cp:lastModifiedBy>Priya Sreedharan</cp:lastModifiedBy>
  <dcterms:created xsi:type="dcterms:W3CDTF">2025-05-23T17:19:39Z</dcterms:created>
  <dcterms:modified xsi:type="dcterms:W3CDTF">2025-06-26T21:25:24Z</dcterms:modified>
</cp:coreProperties>
</file>